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0" documentId="8_{FFD894F7-C7CF-4A7A-8C7C-CEB2F4D5E932}" xr6:coauthVersionLast="47" xr6:coauthVersionMax="47" xr10:uidLastSave="{00000000-0000-0000-0000-000000000000}"/>
  <bookViews>
    <workbookView xWindow="-110" yWindow="-110" windowWidth="25820" windowHeight="14020" tabRatio="843" activeTab="5" xr2:uid="{B4F070A7-AAB3-46E0-AD21-3CE93BC41C85}"/>
  </bookViews>
  <sheets>
    <sheet name="Cover_Sheet" sheetId="2" r:id="rId1"/>
    <sheet name="County Names to hide" sheetId="3" state="hidden" r:id="rId2"/>
    <sheet name="Fidelity- MICA" sheetId="7" r:id="rId3"/>
    <sheet name="Fidelity- MITI" sheetId="8" r:id="rId4"/>
    <sheet name="Outcomes_subset" sheetId="4" r:id="rId5"/>
    <sheet name="Outcomes Aggregate" sheetId="6" r:id="rId6"/>
    <sheet name="Fidelity Training" sheetId="5" r:id="rId7"/>
    <sheet name="Fidelity-MICA Scores" sheetId="10" r:id="rId8"/>
    <sheet name="Fidelity-MITI Scores " sheetId="11" r:id="rId9"/>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5" l="1"/>
  <c r="G4" i="5"/>
  <c r="C8" i="5"/>
  <c r="C5" i="5"/>
  <c r="C4" i="5"/>
  <c r="O5"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L5"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I8" i="6" l="1"/>
  <c r="I7" i="6"/>
  <c r="R8" i="6"/>
  <c r="L7" i="6"/>
  <c r="L8" i="6"/>
  <c r="R7" i="6"/>
  <c r="U6" i="6"/>
  <c r="O7" i="6"/>
  <c r="O8" i="6"/>
  <c r="U8" i="6"/>
  <c r="U7" i="6"/>
  <c r="U5" i="6"/>
  <c r="R6" i="6"/>
  <c r="R5" i="6"/>
  <c r="O6" i="6"/>
  <c r="O5" i="6"/>
  <c r="L6" i="6"/>
  <c r="L5" i="6"/>
  <c r="I6" i="6"/>
  <c r="I5" i="6"/>
  <c r="F6" i="6"/>
  <c r="F5" i="6"/>
  <c r="D6" i="6"/>
  <c r="F8" i="6"/>
  <c r="F7" i="6"/>
  <c r="D8" i="6"/>
  <c r="D7" i="6"/>
  <c r="D5" i="6"/>
  <c r="T8" i="6"/>
  <c r="Q8" i="6"/>
  <c r="N8" i="6"/>
  <c r="K8" i="6"/>
  <c r="H8" i="6"/>
  <c r="J8" i="6" s="1"/>
  <c r="E8" i="6"/>
  <c r="T7" i="6"/>
  <c r="Q7" i="6"/>
  <c r="N7" i="6"/>
  <c r="K7" i="6"/>
  <c r="H7" i="6"/>
  <c r="E7" i="6"/>
  <c r="T6" i="6"/>
  <c r="V6" i="6" s="1"/>
  <c r="Q6" i="6"/>
  <c r="N6" i="6"/>
  <c r="K6" i="6"/>
  <c r="E6" i="6"/>
  <c r="H6" i="6"/>
  <c r="T5" i="6"/>
  <c r="Q5" i="6"/>
  <c r="S5" i="6" s="1"/>
  <c r="N5" i="6"/>
  <c r="K5" i="6"/>
  <c r="E5" i="6"/>
  <c r="H5" i="6"/>
  <c r="C8" i="6"/>
  <c r="C6" i="6"/>
  <c r="C5" i="6"/>
  <c r="C7" i="6"/>
  <c r="D2" i="3"/>
  <c r="C2" i="3"/>
  <c r="G8" i="6" l="1"/>
  <c r="S8" i="6"/>
  <c r="P7" i="6"/>
  <c r="S7" i="6"/>
  <c r="V5" i="6"/>
  <c r="P5" i="6"/>
  <c r="M5" i="6"/>
  <c r="J7" i="6"/>
  <c r="M7" i="6"/>
  <c r="M8" i="6"/>
  <c r="P8" i="6"/>
  <c r="P6" i="6"/>
  <c r="V8" i="6"/>
  <c r="G7" i="6"/>
  <c r="V7" i="6"/>
  <c r="M6" i="6"/>
  <c r="S6" i="6"/>
  <c r="J5" i="6"/>
  <c r="J6" i="6"/>
  <c r="G5" i="6"/>
  <c r="G6" i="6"/>
  <c r="B9" i="6"/>
  <c r="D5" i="11"/>
  <c r="B5" i="11"/>
  <c r="B4" i="11"/>
  <c r="D4" i="11"/>
  <c r="B10" i="6"/>
  <c r="B12" i="6"/>
  <c r="B11" i="6"/>
  <c r="E2" i="3"/>
  <c r="E5" i="11" l="1"/>
  <c r="E4" i="11"/>
  <c r="G8" i="10"/>
  <c r="G7" i="10"/>
  <c r="G6" i="10"/>
  <c r="G5" i="10"/>
  <c r="G4" i="10"/>
  <c r="D8" i="10"/>
  <c r="D7" i="10"/>
  <c r="D6" i="10"/>
  <c r="B8" i="10"/>
  <c r="B7" i="10"/>
  <c r="B6" i="10"/>
  <c r="B5" i="10"/>
  <c r="B4" i="10"/>
  <c r="H5" i="5"/>
  <c r="I5" i="5" s="1"/>
  <c r="H4" i="5"/>
  <c r="I4" i="5" s="1"/>
  <c r="D5" i="5"/>
  <c r="E5" i="5" s="1"/>
  <c r="D4" i="5"/>
  <c r="E4" i="5" s="1"/>
  <c r="B2" i="3"/>
  <c r="E6" i="10" l="1"/>
  <c r="E7" i="10"/>
  <c r="E8" i="10"/>
  <c r="H4" i="10"/>
  <c r="H5" i="10"/>
  <c r="H6" i="10"/>
  <c r="H7" i="10"/>
  <c r="H8"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I4" authorId="0" shapeId="0" xr:uid="{0289A2B6-A4AB-46D1-AAF5-CF9EC512758E}">
      <text>
        <r>
          <rPr>
            <sz val="9"/>
            <color indexed="81"/>
            <rFont val="Tahoma"/>
            <charset val="1"/>
          </rPr>
          <t xml:space="preserve"> Ongoing (booster) training is required for staff every six months until they achieve a composite score of competent or higher.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C4" authorId="0" shapeId="0" xr:uid="{C9BF6904-41E6-4282-BD90-4E86C68C1C51}">
      <text>
        <r>
          <rPr>
            <sz val="9"/>
            <color indexed="81"/>
            <rFont val="Tahoma"/>
            <family val="2"/>
          </rPr>
          <t xml:space="preserve">“N” = number of eligible participants for that metric within the demographic group. Eligibility depends on criteria like age, time in program, or screening completion.
</t>
        </r>
      </text>
    </comment>
    <comment ref="E4" authorId="0" shapeId="0" xr:uid="{85BA36E9-C745-470C-8B55-3B83C354C34D}">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63362205-EB38-4F6D-B52C-A771F29AABB3}">
      <text>
        <r>
          <rPr>
            <sz val="9"/>
            <color indexed="81"/>
            <rFont val="Tahoma"/>
            <family val="2"/>
          </rPr>
          <t xml:space="preserve">“N” = number of eligible participants for that metric within the demographic group. Eligibility depends on criteria like age, time in program, or screening completion.
</t>
        </r>
      </text>
    </comment>
    <comment ref="K4" authorId="0" shapeId="0" xr:uid="{00991E05-AE22-4FA4-AD2F-BD8C7093EDDE}">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380BAC3E-2AAD-45D8-8398-EC1986297443}">
      <text>
        <r>
          <rPr>
            <sz val="9"/>
            <color indexed="81"/>
            <rFont val="Tahoma"/>
            <family val="2"/>
          </rPr>
          <t xml:space="preserve">“N” = number of eligible participants for that metric within the demographic group. Eligibility depends on criteria like age, time in program, or screening completion.
</t>
        </r>
      </text>
    </comment>
    <comment ref="Q4" authorId="0" shapeId="0" xr:uid="{F612859D-128E-44F2-BE4E-C3B9C6396B59}">
      <text>
        <r>
          <rPr>
            <sz val="9"/>
            <color indexed="81"/>
            <rFont val="Tahoma"/>
            <family val="2"/>
          </rPr>
          <t xml:space="preserve">“N” = number of eligible participants for that metric within the demographic group. Eligibility depends on criteria like age, time in program, or screening completion.
</t>
        </r>
      </text>
    </comment>
    <comment ref="T4" authorId="0" shapeId="0" xr:uid="{3EB12F6D-FC95-4766-BF3B-49C3A61963A9}">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sharedStrings.xml><?xml version="1.0" encoding="utf-8"?>
<sst xmlns="http://schemas.openxmlformats.org/spreadsheetml/2006/main" count="217" uniqueCount="179">
  <si>
    <t>County Name</t>
  </si>
  <si>
    <t>Name of EBP Model</t>
  </si>
  <si>
    <t>Report Quarter</t>
  </si>
  <si>
    <t>Fiscal Year</t>
  </si>
  <si>
    <t>Report Completed By</t>
  </si>
  <si>
    <t>Email Address</t>
  </si>
  <si>
    <t xml:space="preserve">Calaveras  </t>
  </si>
  <si>
    <t>MI</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</si>
  <si>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</si>
  <si>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</si>
  <si>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</si>
  <si>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</si>
  <si>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</si>
  <si>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</si>
  <si>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</si>
  <si>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</si>
  <si>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</si>
  <si>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</si>
  <si>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</si>
  <si>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</si>
  <si>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</si>
  <si>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</si>
  <si>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</si>
  <si>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</si>
  <si>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</si>
  <si>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</si>
  <si>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</si>
  <si>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</si>
  <si>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</si>
  <si>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</si>
  <si>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</si>
  <si>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</si>
  <si>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</si>
  <si>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</si>
  <si>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</si>
  <si>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</si>
  <si>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</si>
  <si>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</si>
  <si>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</si>
  <si>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</si>
  <si>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</si>
  <si>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</si>
  <si>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</si>
  <si>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</si>
  <si>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</si>
  <si>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</si>
  <si>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</si>
  <si>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</si>
  <si>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</si>
  <si>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</si>
  <si>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</si>
  <si>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</si>
  <si>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</si>
  <si>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</si>
  <si>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</si>
  <si>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</si>
  <si>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</si>
  <si>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</si>
  <si>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</si>
  <si>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</si>
  <si>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</si>
  <si>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</si>
  <si>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</si>
  <si>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</si>
  <si>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</si>
  <si>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</si>
  <si>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</si>
  <si>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</si>
  <si>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</si>
  <si>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Is this staff member a supervisor?</t>
  </si>
  <si>
    <t xml:space="preserve">Was MI Foundational Training completed? </t>
  </si>
  <si>
    <t xml:space="preserve">Was MI Advanced Training completed? </t>
  </si>
  <si>
    <t>Supervisors Only: Has this supervisor completed approved MI Supervisor Training?</t>
  </si>
  <si>
    <t>What was the date of their most recent fidelity coding?</t>
  </si>
  <si>
    <t xml:space="preserve">What fidelity score was received? </t>
  </si>
  <si>
    <t xml:space="preserve">Did they receive ongoing training this quarter? </t>
  </si>
  <si>
    <t>Did they receive coding/coaching this quarter?</t>
  </si>
  <si>
    <t xml:space="preserve">Agency Name: </t>
  </si>
  <si>
    <t>Site Name:</t>
  </si>
  <si>
    <t>Child Identifier</t>
  </si>
  <si>
    <t>Program Start and End Dates</t>
  </si>
  <si>
    <t>DCFS/Probation Unique Identifier</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</si>
  <si>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</si>
  <si>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</si>
  <si>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</si>
  <si>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</si>
  <si>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</si>
  <si>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</si>
  <si>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</si>
  <si>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 xml:space="preserve">How many in person contacts occurred with a parent or caregiver during the quarter? </t>
  </si>
  <si>
    <t>Outcome Measures</t>
  </si>
  <si>
    <t>Measure</t>
  </si>
  <si>
    <t>Indicator</t>
  </si>
  <si>
    <t>Total</t>
  </si>
  <si>
    <t>Hispanic</t>
  </si>
  <si>
    <t>White</t>
  </si>
  <si>
    <t>Black or African American</t>
  </si>
  <si>
    <t>Asian</t>
  </si>
  <si>
    <t>Native Hawaiian or Other Pacific Islander</t>
  </si>
  <si>
    <t>American Indian or Alaska Native</t>
  </si>
  <si>
    <t>N</t>
  </si>
  <si>
    <t>Increased Parent/Caregiver engagement</t>
  </si>
  <si>
    <t># of families with an open child welfare, probation, or community pathway case that had one or more in-person contacts.</t>
  </si>
  <si>
    <t>Increased Substance Use Treatment Engagement</t>
  </si>
  <si>
    <t>Fidelity Measures</t>
  </si>
  <si>
    <t>Provider received &amp; Maintained required training</t>
  </si>
  <si>
    <t># of staff who have completed approved MI Foundational Training.</t>
  </si>
  <si>
    <t># of staff who have completed approved MI Advanced Training.</t>
  </si>
  <si>
    <t># of supervisors who have completed approved MI Foundational Training.</t>
  </si>
  <si>
    <t># of supervisors who have completed approved MI Supervisor Training.</t>
  </si>
  <si>
    <t>Meets Trainer Qualification Requirements</t>
  </si>
  <si>
    <t xml:space="preserve">Total # of qualified MI trainers </t>
  </si>
  <si>
    <t>Score Measures</t>
  </si>
  <si>
    <t>On-going Training Measures</t>
  </si>
  <si>
    <t xml:space="preserve">Training N </t>
  </si>
  <si>
    <t>Coaching Measure Name</t>
  </si>
  <si>
    <t>Coding and Coaching N</t>
  </si>
  <si>
    <t># of staff delivering MI who achieved a ‘Proficient’ coding score more than a year before the start of the quarter</t>
  </si>
  <si>
    <t># of staff who received a ‘Proficient’ score more than a year before the start of the quarter and participated in ongoing coding and coaching this quarter</t>
  </si>
  <si>
    <t># of staff delivering MI who achieved a ‘Competent’ coding score more than a year before the start of the quarter</t>
  </si>
  <si>
    <t># of staff who received a ‘Competent’ score more than a year before the start of the quarter and participated in ongoing coding and coaching this quarter</t>
  </si>
  <si>
    <t># of staff delivering MI who achieved a ‘Client-Centered’ coding score more than six months before the start of the quarter</t>
  </si>
  <si>
    <t># of staff who received a ‘Client-Centered’ score more than six months before the start of the quarter and participated in ongoing training this quarter.</t>
  </si>
  <si>
    <t># of staff who received a ‘Client-Centered’ score more than six months before the start of the quarter and participated in ongoing coding and coaching this quarter</t>
  </si>
  <si>
    <t># of staff delivering MI who achieved a ‘Generally Inconsistent’ coding score more than six months before the start of the quarter</t>
  </si>
  <si>
    <t># of staff who received a ‘Generally Inconsistent’ score more than six months before the start of the quarter and participated in ongoing training this quarter.</t>
  </si>
  <si>
    <t># of staff who received a ‘Generally Inconsistent’ score more than six months before the start of the quarter and participated in ongoing coding and coaching this quarter</t>
  </si>
  <si>
    <t># of staff delivering MI who achieved a ‘Fundamentally Inconsistent’ coding score more than six months before the start of the quarter</t>
  </si>
  <si>
    <t># of staff who received a ‘Fundamentally Inconsistent’ score more than six months before the start of the quarter and participated in ongoing training this quarter.</t>
  </si>
  <si>
    <t># of staff who received a ‘Fundamentally Inconsistent’ score more than six months before the start of the quarter and participated in ongoing coding and coaching this quarter</t>
  </si>
  <si>
    <t>Coaching Measures</t>
  </si>
  <si>
    <t>Number of Open Cases this Quarter</t>
  </si>
  <si>
    <t>n</t>
  </si>
  <si>
    <t>Program ID (If receiving MI from an outside agency)</t>
  </si>
  <si>
    <t>Date of Birth</t>
  </si>
  <si>
    <t>Sex</t>
  </si>
  <si>
    <t xml:space="preserve"> Hispanic or Latino Ethnicity</t>
  </si>
  <si>
    <t>Race:  Asian</t>
  </si>
  <si>
    <t>Race: American Indian or Alaska Native</t>
  </si>
  <si>
    <t>Race: Declined</t>
  </si>
  <si>
    <t>Was this individual open during the report quarter?</t>
  </si>
  <si>
    <t>Current Staff First Name</t>
  </si>
  <si>
    <t>Current Staff Last Name</t>
  </si>
  <si>
    <t>Total Staff</t>
  </si>
  <si>
    <t>Total Supervisors</t>
  </si>
  <si>
    <t>How many qualified MI trainers did your agency have this quarter?</t>
  </si>
  <si>
    <t>Fidelity-MICA</t>
  </si>
  <si>
    <t xml:space="preserve">Was Approved MI Foundational Training completed? </t>
  </si>
  <si>
    <t xml:space="preserve">Was Approved MI Advanced Training completed? </t>
  </si>
  <si>
    <t>Number of Sites where this agency provides Motivational Interviewing to FFPSA candidates</t>
  </si>
  <si>
    <t xml:space="preserve">Did they receive ongoing (booster) training this quarter? </t>
  </si>
  <si>
    <t>Percent</t>
  </si>
  <si>
    <t>Race: White</t>
  </si>
  <si>
    <t>Race:  Black or African American</t>
  </si>
  <si>
    <t>Race: Native Hawaiian or Other Pacific Islander</t>
  </si>
  <si>
    <r>
      <t xml:space="preserve">DCFS Only: State Long-Term Outcomes </t>
    </r>
    <r>
      <rPr>
        <b/>
        <sz val="11"/>
        <color rgb="FFFF0000"/>
        <rFont val="Aptos Narrow"/>
        <family val="2"/>
        <scheme val="minor"/>
      </rPr>
      <t>(Note: These outcomes will not populate automatically. They must be generated from the child welfare data system, and entered directly into this sheet).</t>
    </r>
  </si>
  <si>
    <t xml:space="preserve">Was there an open case (child welfare, probation, or community pathway) for this child during the quarter? </t>
  </si>
  <si>
    <t>Did this youth receive MI for substance abuse this quarter?</t>
  </si>
  <si>
    <t>How many caregivers received MI for substance abuse this quarter?</t>
  </si>
  <si>
    <t># of adolescents receiving MI for substance abuse. *</t>
  </si>
  <si>
    <t># of adults receiving MI for substance abuse.*</t>
  </si>
  <si>
    <t xml:space="preserve">Did each of these in-person contacts with a parent or caregiver have MI use documented? </t>
  </si>
  <si>
    <t>If no, how many of the in-person contacts with a parent or caregiver had MI use documented?</t>
  </si>
  <si>
    <r>
      <t xml:space="preserve"># of families with an open child welfare, probation, or community pathway case where staff documented MI was used during </t>
    </r>
    <r>
      <rPr>
        <b/>
        <i/>
        <sz val="9"/>
        <color theme="1"/>
        <rFont val="Segoe UI"/>
        <family val="2"/>
      </rPr>
      <t>each</t>
    </r>
    <r>
      <rPr>
        <i/>
        <sz val="9"/>
        <color theme="1"/>
        <rFont val="Segoe UI"/>
        <family val="2"/>
      </rPr>
      <t xml:space="preserve"> of the monthly contacts.</t>
    </r>
  </si>
  <si>
    <t>* Note that there is no target for this outcome and high or low numbers or percentages are not good or bad. In order to interpret this metric please compare these numbers to the number of adolescents or adults who were open this quarter who have diagnosed substance abuse problems.</t>
  </si>
  <si>
    <t># of staff delivering MI who achieved a ‘Good’ or higher coding score more than a year before the start of the quarter</t>
  </si>
  <si>
    <t># of staff delivering MI who achieved a ‘Fair’ or lower coding score more than six months before the start of the quarter</t>
  </si>
  <si>
    <t># of staff who received a ‘Good’ or higher score more than a year before the start of the quarter and participated in ongoing coding and coaching this quarter</t>
  </si>
  <si>
    <t># of staff who received a ‘Fair’ or lower score more than six months before the start of the quarter and participated in ongoing coding and coaching this quarter</t>
  </si>
  <si>
    <t>Name of Agency providing Motivational Interviewing to FFPSA candidates</t>
  </si>
  <si>
    <r>
      <rPr>
        <b/>
        <sz val="11"/>
        <color theme="1"/>
        <rFont val="Aptos Narrow"/>
        <family val="2"/>
        <scheme val="minor"/>
      </rPr>
      <t>Instructions for Completing the Spreadsheet</t>
    </r>
    <r>
      <rPr>
        <sz val="11"/>
        <color theme="1"/>
        <rFont val="Aptos Narrow"/>
        <family val="2"/>
        <scheme val="minor"/>
      </rPr>
      <t xml:space="preserve">
Please enter </t>
    </r>
    <r>
      <rPr>
        <b/>
        <sz val="11"/>
        <color theme="1"/>
        <rFont val="Aptos Narrow"/>
        <family val="2"/>
        <scheme val="minor"/>
      </rPr>
      <t>all current staff names</t>
    </r>
    <r>
      <rPr>
        <sz val="11"/>
        <color theme="1"/>
        <rFont val="Aptos Narrow"/>
        <family val="2"/>
        <scheme val="minor"/>
      </rPr>
      <t xml:space="preserve"> here. Use the dropdown menus where provided to ensure consistent responses and hover over the note in I4 to view specific guidance on that field. Follow the flow of the spreadsheet, ensuring that cells dependent on a prior answer are completed appropriately.</t>
    </r>
    <r>
      <rPr>
        <b/>
        <sz val="11"/>
        <color theme="1"/>
        <rFont val="Aptos Narrow"/>
        <family val="2"/>
        <scheme val="minor"/>
      </rPr>
      <t xml:space="preserve"> If a cell does not apply based on the answer to the previous cell, leave it blank and move to the next applicable field. </t>
    </r>
    <r>
      <rPr>
        <sz val="11"/>
        <color theme="1"/>
        <rFont val="Aptos Narrow"/>
        <family val="2"/>
        <scheme val="minor"/>
      </rPr>
      <t>Conditional formatting has been applied to some cells. If you encounter any issues with formatting or dropdown selections, reach out to the CDSS FFPS team for assistance: FFPSApreventionservices@dss.ca.gov</t>
    </r>
  </si>
  <si>
    <r>
      <rPr>
        <b/>
        <sz val="11"/>
        <color theme="1"/>
        <rFont val="Aptos Narrow"/>
        <family val="2"/>
        <scheme val="minor"/>
      </rPr>
      <t>Instructions for Completing the Spreadsheet</t>
    </r>
    <r>
      <rPr>
        <sz val="11"/>
        <color theme="1"/>
        <rFont val="Aptos Narrow"/>
        <family val="2"/>
        <scheme val="minor"/>
      </rPr>
      <t xml:space="preserve">
Please enter </t>
    </r>
    <r>
      <rPr>
        <b/>
        <sz val="11"/>
        <color theme="1"/>
        <rFont val="Aptos Narrow"/>
        <family val="2"/>
        <scheme val="minor"/>
      </rPr>
      <t>all current staff names</t>
    </r>
    <r>
      <rPr>
        <sz val="11"/>
        <color theme="1"/>
        <rFont val="Aptos Narrow"/>
        <family val="2"/>
        <scheme val="minor"/>
      </rPr>
      <t xml:space="preserve"> here. Use the dropdown menus where provided to ensure consistent responses.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</si>
  <si>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sz val="11"/>
        <rFont val="Aptos Narrow"/>
        <family val="2"/>
        <scheme val="minor"/>
      </rPr>
      <t>Instructions for Completing the Spreadsheet</t>
    </r>
    <r>
      <rPr>
        <sz val="11"/>
        <rFont val="Aptos Narrow"/>
        <family val="2"/>
        <scheme val="minor"/>
      </rPr>
      <t xml:space="preserve"> </t>
    </r>
    <r>
      <rPr>
        <sz val="11"/>
        <color rgb="FFFF0000"/>
        <rFont val="Aptos Narrow"/>
        <family val="2"/>
        <scheme val="minor"/>
      </rPr>
      <t>(For Family First Title IV-E children/families only)</t>
    </r>
    <r>
      <rPr>
        <sz val="11"/>
        <rFont val="Aptos Narrow"/>
        <family val="2"/>
        <scheme val="minor"/>
      </rPr>
      <t xml:space="preserve">
 Use the dropdown menus where provided to ensure consistent responses.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</si>
  <si>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July-September</t>
  </si>
  <si>
    <r>
      <t xml:space="preserve">This sheet will populate automatically based on the data entered in the "Outcomes" spreadsheet </t>
    </r>
    <r>
      <rPr>
        <sz val="11"/>
        <color rgb="FFFF0000"/>
        <rFont val="Calibri"/>
        <family val="2"/>
      </rPr>
      <t>with the exception of the "Long-Term Outcomes"</t>
    </r>
    <r>
      <rPr>
        <b/>
        <sz val="11"/>
        <color rgb="FF000000"/>
        <rFont val="Calibri"/>
        <family val="2"/>
      </rPr>
      <t>. Be sure to choose the correct quarter on the Cover Sheet tab. Please review the notes in the "n" columns which describe who the n refers to.</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"Fidelity-MICA Scores" or "Fidelity-MITI Scores" and "Fidelity Aggregate" sheets.</t>
    </r>
    <r>
      <rPr>
        <sz val="11"/>
        <color rgb="FF000000"/>
        <rFont val="Calibri"/>
        <family val="2"/>
      </rPr>
      <t xml:space="preserve"> These sheets will overwrite whenever you add new data.
</t>
    </r>
    <r>
      <rPr>
        <sz val="11"/>
        <color rgb="FFFF0000"/>
        <rFont val="Calibri"/>
        <family val="2"/>
      </rPr>
      <t>Reminder: The CDSS/CARES biannual templates are completed every six months and emailed to the CDSS FFPS team in March and October.</t>
    </r>
    <r>
      <rPr>
        <sz val="11"/>
        <color rgb="FF000000"/>
        <rFont val="Calibri"/>
        <family val="2"/>
      </rPr>
      <t xml:space="preserve">
</t>
    </r>
    <r>
      <rPr>
        <b/>
        <sz val="11"/>
        <color rgb="FF000000"/>
        <rFont val="Calibri"/>
        <family val="2"/>
      </rPr>
      <t>To prepare the biannual template:</t>
    </r>
    <r>
      <rPr>
        <sz val="11"/>
        <color rgb="FF000000"/>
        <rFont val="Calibri"/>
        <family val="2"/>
      </rPr>
      <t xml:space="preserve">
1. Save a copy of this tab at the end of each quarter.
2. When completing the biannual template, use the two quarters that make up the reporting period.
3. Add together the “total n” columns for each metric across the two quarters.
4. Enter these combined totals into the biannual template.</t>
    </r>
  </si>
  <si>
    <r>
      <t xml:space="preserve">This sheet will populate automatically based on the data entered in the "Fidelity" tabs and on the Cover Sheet. </t>
    </r>
    <r>
      <rPr>
        <b/>
        <sz val="11"/>
        <color rgb="FF000000"/>
        <rFont val="Calibri"/>
        <family val="2"/>
      </rPr>
      <t>Be sure to choose the correct quarter on the Cover Sheet tab</t>
    </r>
    <r>
      <rPr>
        <sz val="11"/>
        <color rgb="FF000000"/>
        <rFont val="Calibri"/>
        <family val="2"/>
      </rPr>
      <t>.  If you encounter any issues with formatting or dropdown selections, reach out to the CDSS FFPS team for assistance: FFPSApreventionservices@dss.ca.gov.</t>
    </r>
    <r>
      <rPr>
        <b/>
        <sz val="11"/>
        <color rgb="FF000000"/>
        <rFont val="Calibri"/>
        <family val="2"/>
      </rPr>
      <t xml:space="preserve"> To keep a copy of your aggregate data for each quarter, save a copy of this sheet, the Fidelity-MICA Scores or Fidelity-MITI Scores tab, and the Outcomes Aggregate tab. These sheets will overwrite whenever you add new data.</t>
    </r>
    <r>
      <rPr>
        <sz val="11"/>
        <color rgb="FF000000"/>
        <rFont val="Calibri"/>
        <family val="2"/>
      </rPr>
      <t xml:space="preserve">
</t>
    </r>
    <r>
      <rPr>
        <sz val="11"/>
        <color rgb="FFFF0000"/>
        <rFont val="Calibri"/>
        <family val="2"/>
      </rPr>
      <t>Reminder: The CDSS/CARES biannual templates are completed every six months and emailed to the CDSS FFPS team in March and October.</t>
    </r>
    <r>
      <rPr>
        <sz val="11"/>
        <color rgb="FF000000"/>
        <rFont val="Calibri"/>
        <family val="2"/>
      </rPr>
      <t xml:space="preserve">
</t>
    </r>
    <r>
      <rPr>
        <b/>
        <sz val="11"/>
        <color rgb="FF000000"/>
        <rFont val="Calibri"/>
        <family val="2"/>
      </rPr>
      <t>To prepare the biannual template:</t>
    </r>
    <r>
      <rPr>
        <sz val="11"/>
        <color rgb="FF000000"/>
        <rFont val="Calibri"/>
        <family val="2"/>
      </rPr>
      <t xml:space="preserve">
1. Save a copy of this tab at the end of each quarter.
2. When completing the biannual template, use the two quarters that make up the reporting period.
3. Add together the “n” columns for each metric across the two quarters.
4. Enter these combined totals into the biannual template.</t>
    </r>
  </si>
  <si>
    <r>
      <t>This sheet will populate automatically based on the data entered in the "Fidelity" tabs and on the Cover Sheet.</t>
    </r>
    <r>
      <rPr>
        <b/>
        <sz val="11"/>
        <color theme="1"/>
        <rFont val="Aptos Narrow"/>
        <family val="2"/>
        <scheme val="minor"/>
      </rPr>
      <t xml:space="preserve"> Be sure to choose the correct quarter on the Cover Sheet tab</t>
    </r>
    <r>
      <rPr>
        <sz val="11"/>
        <color theme="1"/>
        <rFont val="Aptos Narrow"/>
        <family val="2"/>
        <scheme val="minor"/>
      </rPr>
      <t xml:space="preserve">.  If you encounter any issues with formatting or dropdown selections, reach out to the CDSS FFPS team for assistance: FFPSApreventionservices@dss.ca.gov. </t>
    </r>
    <r>
      <rPr>
        <b/>
        <sz val="11"/>
        <color theme="1"/>
        <rFont val="Aptos Narrow"/>
        <family val="2"/>
        <scheme val="minor"/>
      </rPr>
      <t>To keep a copy of your aggregate data for each quarter, save a copy of this sheet, the Fidelity-Aggregate, and the Outcomes Aggregate tab. These sheets will overwrite whenever you add new data.</t>
    </r>
    <r>
      <rPr>
        <sz val="11"/>
        <color theme="1"/>
        <rFont val="Aptos Narrow"/>
        <family val="2"/>
        <scheme val="minor"/>
      </rPr>
      <t xml:space="preserve">
</t>
    </r>
    <r>
      <rPr>
        <sz val="11"/>
        <color rgb="FFFF0000"/>
        <rFont val="Aptos Narrow"/>
        <family val="2"/>
        <scheme val="minor"/>
      </rPr>
      <t xml:space="preserve">Reminder: The CDSS/CARES biannual templates are completed every six months and emailed to the CDSS FFPS team in March and October.
</t>
    </r>
    <r>
      <rPr>
        <b/>
        <sz val="11"/>
        <rFont val="Aptos Narrow"/>
        <family val="2"/>
        <scheme val="minor"/>
      </rPr>
      <t>To prepare the biannual template:</t>
    </r>
    <r>
      <rPr>
        <sz val="11"/>
        <color theme="1"/>
        <rFont val="Aptos Narrow"/>
        <family val="2"/>
        <scheme val="minor"/>
      </rPr>
      <t xml:space="preserve">
1. Save a copy of this tab at the end of each quarter.
2. When completing the biannual template, use the two quarters that make up the reporting period.
3. Add together the “</t>
    </r>
    <r>
      <rPr>
        <i/>
        <sz val="11"/>
        <color theme="1"/>
        <rFont val="Aptos Narrow"/>
        <family val="2"/>
        <scheme val="minor"/>
      </rPr>
      <t>Coding and Coaching N</t>
    </r>
    <r>
      <rPr>
        <sz val="11"/>
        <color theme="1"/>
        <rFont val="Aptos Narrow"/>
        <family val="2"/>
        <scheme val="minor"/>
      </rPr>
      <t xml:space="preserve">” columns for each metric across the two quarters.
4. Enter these combined totals into the biannual template.
</t>
    </r>
    <r>
      <rPr>
        <sz val="11"/>
        <color rgb="FFFF0000"/>
        <rFont val="Aptos Narrow"/>
        <family val="2"/>
        <scheme val="minor"/>
      </rPr>
      <t xml:space="preserve">Note: This tab does not aggregate scores received in the last month. You can use the Fidelity-MICA tab and sort by "What was the date of their most recent fidelity coding?" to see scores received in the last month.  </t>
    </r>
  </si>
  <si>
    <r>
      <t xml:space="preserve">This sheet will populate automatically based on the data entered in the "Fidelity" tabs and on the Cover Sheet. </t>
    </r>
    <r>
      <rPr>
        <b/>
        <sz val="11"/>
        <color theme="1"/>
        <rFont val="Aptos Narrow"/>
        <family val="2"/>
        <scheme val="minor"/>
      </rPr>
      <t>Be sure to choose the correct quarter on the Cover Sheet tab</t>
    </r>
    <r>
      <rPr>
        <sz val="11"/>
        <color theme="1"/>
        <rFont val="Aptos Narrow"/>
        <family val="2"/>
        <scheme val="minor"/>
      </rPr>
      <t xml:space="preserve">.  If you encounter any issues with formatting or dropdown selections, reach out to the CDSS FFPS team for assistance: FFPSApreventionservices@dss.ca.gov. </t>
    </r>
    <r>
      <rPr>
        <b/>
        <sz val="11"/>
        <color theme="1"/>
        <rFont val="Aptos Narrow"/>
        <family val="2"/>
        <scheme val="minor"/>
      </rPr>
      <t>To keep a copy of your aggregate data for each quarter, save a copy of this sheet, the Fidelity-Aggregate, and the Outcomes Aggregate tab. These sheets will overwrite whenever you add new data.</t>
    </r>
    <r>
      <rPr>
        <sz val="11"/>
        <color theme="1"/>
        <rFont val="Aptos Narrow"/>
        <family val="2"/>
        <scheme val="minor"/>
      </rPr>
      <t xml:space="preserve">
</t>
    </r>
    <r>
      <rPr>
        <sz val="11"/>
        <color rgb="FFFF0000"/>
        <rFont val="Aptos Narrow"/>
        <family val="2"/>
        <scheme val="minor"/>
      </rPr>
      <t>Reminder: The CDSS/CARES biannual templates are completed every six months and emailed to the CDSS FFPS team in March and October.</t>
    </r>
    <r>
      <rPr>
        <sz val="11"/>
        <color theme="1"/>
        <rFont val="Aptos Narrow"/>
        <family val="2"/>
        <scheme val="minor"/>
      </rPr>
      <t xml:space="preserve">
To prepare the biannual template:
1. Save a copy of this tab at the end of each quarter.
2. When completing the biannual template, use the two quarters that make up the reporting period.
3. Add together the “Coding and Coaching N” columns for each metric across the two quarters.
4. Enter these combined totals into the biannual template.
</t>
    </r>
    <r>
      <rPr>
        <sz val="11"/>
        <color rgb="FFFF0000"/>
        <rFont val="Aptos Narrow"/>
        <family val="2"/>
        <scheme val="minor"/>
      </rPr>
      <t>Note: This tab does not aggregate scores received in the last month. You can use the Fidelity-MITI tab and sort by "What was the date of their most recent fidelity coding?" to see scores received in the last month.</t>
    </r>
    <r>
      <rPr>
        <sz val="11"/>
        <color theme="1"/>
        <rFont val="Aptos Narrow"/>
        <family val="2"/>
        <scheme val="minor"/>
      </rPr>
      <t xml:space="preserve">  </t>
    </r>
  </si>
  <si>
    <r>
      <rPr>
        <b/>
        <sz val="11"/>
        <color rgb="FF000000"/>
        <rFont val="Calibri"/>
        <family val="2"/>
      </rPr>
      <t>Instructions for Completing the Spreadsheet</t>
    </r>
    <r>
      <rPr>
        <sz val="11"/>
        <color rgb="FF000000"/>
        <rFont val="Calibri"/>
        <family val="2"/>
      </rPr>
      <t xml:space="preserve">
Each quarter, one person from the county or community-based organization should complete row 3 of this cover sheet. Fill in every column. </t>
    </r>
    <r>
      <rPr>
        <b/>
        <sz val="11"/>
        <color rgb="FF000000"/>
        <rFont val="Calibri"/>
        <family val="2"/>
      </rPr>
      <t xml:space="preserve">Update the Report Quarter each time you report to keep the aggregate outcome and fidelity data accurate. Do not add more rows to this sheet. </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the "Outcomes Aggregate", "Fidelity-MICA Scores" or "Fidelity-MITI Scores" and "Fidelity Training" sheets. These sheets will overwrite whenever you add new 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</si>
</sst>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4"/>
      <color theme="1"/>
      <name val="Aptos Narrow"/>
      <family val="2"/>
      <scheme val="minor"/>
    </font>
    <font>
      <sz val="11"/>
      <color theme="1"/>
      <name val="Aptos Narrow"/>
      <scheme val="minor"/>
    </font>
    <font>
      <b/>
      <sz val="11"/>
      <name val="Aptos Narrow"/>
      <family val="2"/>
      <scheme val="minor"/>
    </font>
    <font>
      <sz val="11"/>
      <color rgb="FF000000"/>
      <name val="Calibri"/>
      <family val="2"/>
    </font>
    <font>
      <b/>
      <sz val="11"/>
      <color rgb="FF000000"/>
      <name val="Calibri"/>
      <family val="2"/>
    </font>
    <font>
      <i/>
      <sz val="11"/>
      <color theme="1"/>
      <name val="Aptos Narrow"/>
      <family val="2"/>
      <scheme val="minor"/>
    </font>
    <font>
      <sz val="9"/>
      <color indexed="81"/>
      <name val="Tahoma"/>
      <family val="2"/>
    </font>
    <font>
      <i/>
      <sz val="9"/>
      <color theme="1"/>
      <name val="Segoe UI"/>
      <family val="2"/>
    </font>
    <font>
      <b/>
      <sz val="11"/>
      <color theme="1"/>
      <name val="Segoe UI"/>
      <family val="2"/>
    </font>
    <font>
      <b/>
      <sz val="11"/>
      <color rgb="FFFF0000"/>
      <name val="Aptos Narrow"/>
      <family val="2"/>
      <scheme val="minor"/>
    </font>
    <font>
      <sz val="11"/>
      <color rgb="FFFF0000"/>
      <name val="Aptos Narrow"/>
      <family val="2"/>
      <scheme val="minor"/>
    </font>
    <font>
      <sz val="11"/>
      <color rgb="FF7F7F7F"/>
      <name val="Aptos Narrow"/>
      <family val="2"/>
      <scheme val="minor"/>
    </font>
    <font>
      <sz val="11"/>
      <name val="Aptos Narrow"/>
      <family val="2"/>
      <scheme val="minor"/>
    </font>
    <font>
      <sz val="11"/>
      <color rgb="FFFF0000"/>
      <name val="Calibri"/>
      <family val="2"/>
    </font>
    <font>
      <sz val="9"/>
      <color indexed="81"/>
      <name val="Tahoma"/>
      <charset val="1"/>
    </font>
    <font>
      <b/>
      <i/>
      <sz val="9"/>
      <color theme="1"/>
      <name val="Segoe UI"/>
      <family val="2"/>
    </font>
  </fonts>
  <fills count="18">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59996337778862885"/>
        <bgColor indexed="64"/>
      </patternFill>
    </fill>
    <fill>
      <patternFill patternType="solid">
        <fgColor theme="2"/>
        <bgColor indexed="64"/>
      </patternFill>
    </fill>
  </fills>
  <borders count="15">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bottom/>
      <diagonal/>
    </border>
    <border>
      <left style="double">
        <color rgb="FF3F3F3F"/>
      </left>
      <right/>
      <top style="medium">
        <color theme="8" tint="0.79998168889431442"/>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style="double">
        <color rgb="FF3F3F3F"/>
      </top>
      <bottom/>
      <diagonal/>
    </border>
    <border>
      <left style="thin">
        <color theme="2"/>
      </left>
      <right style="thin">
        <color theme="2"/>
      </right>
      <top style="thin">
        <color theme="2"/>
      </top>
      <bottom style="thin">
        <color theme="2"/>
      </bottom>
      <diagonal/>
    </border>
    <border>
      <left style="thin">
        <color theme="2"/>
      </left>
      <right style="thin">
        <color theme="2"/>
      </right>
      <top style="thin">
        <color theme="2"/>
      </top>
      <bottom/>
      <diagonal/>
    </border>
    <border>
      <left style="thin">
        <color theme="2"/>
      </left>
      <right style="thin">
        <color theme="2"/>
      </right>
      <top/>
      <bottom/>
      <diagonal/>
    </border>
  </borders>
  <cellStyleXfs count="8">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cellStyleXfs>
  <cellXfs count="120">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8" fillId="0" borderId="0" xfId="0" applyFont="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4" fillId="4" borderId="5" xfId="3" applyBorder="1" applyAlignment="1" applyProtection="1">
      <alignment horizontal="centerContinuous" vertical="center" wrapText="1"/>
      <protection locked="0"/>
    </xf>
    <xf numFmtId="0" fontId="4" fillId="4" borderId="6" xfId="3" applyBorder="1" applyAlignment="1" applyProtection="1">
      <alignment horizontal="centerContinuous" vertical="center" wrapText="1"/>
      <protection locked="0"/>
    </xf>
    <xf numFmtId="0" fontId="3" fillId="3" borderId="7" xfId="2" applyBorder="1" applyAlignment="1" applyProtection="1">
      <alignment horizontal="center" vertical="center" wrapText="1"/>
      <protection locked="0"/>
    </xf>
    <xf numFmtId="0" fontId="3" fillId="3" borderId="4" xfId="2" applyBorder="1" applyAlignment="1" applyProtection="1">
      <alignment horizontal="center" vertical="center" wrapText="1"/>
      <protection locked="0"/>
    </xf>
    <xf numFmtId="0" fontId="6" fillId="9" borderId="0" xfId="0" applyFont="1" applyFill="1"/>
    <xf numFmtId="0" fontId="6" fillId="9" borderId="0" xfId="0" applyFont="1" applyFill="1" applyAlignment="1">
      <alignment horizontal="center" vertical="center"/>
    </xf>
    <xf numFmtId="0" fontId="13" fillId="0" borderId="0" xfId="0" applyFont="1" applyAlignment="1">
      <alignment wrapText="1"/>
    </xf>
    <xf numFmtId="9" fontId="0" fillId="0" borderId="0" xfId="0" applyNumberFormat="1" applyAlignment="1">
      <alignment horizontal="center" vertical="center"/>
    </xf>
    <xf numFmtId="0" fontId="0" fillId="0" borderId="0" xfId="0" applyAlignment="1">
      <alignment horizontal="center" vertical="center"/>
    </xf>
    <xf numFmtId="1" fontId="0" fillId="0" borderId="0" xfId="0" applyNumberFormat="1" applyAlignment="1">
      <alignment horizontal="center" vertical="center"/>
    </xf>
    <xf numFmtId="0" fontId="6" fillId="12" borderId="12" xfId="0" applyFont="1" applyFill="1" applyBorder="1" applyAlignment="1">
      <alignment horizontal="center" vertical="center"/>
    </xf>
    <xf numFmtId="0" fontId="6" fillId="14" borderId="12" xfId="0" applyFont="1" applyFill="1" applyBorder="1" applyAlignment="1">
      <alignment horizontal="center" vertical="center"/>
    </xf>
    <xf numFmtId="0" fontId="6" fillId="15" borderId="12" xfId="0" applyFont="1" applyFill="1" applyBorder="1" applyAlignment="1">
      <alignment horizontal="center" vertical="center"/>
    </xf>
    <xf numFmtId="0" fontId="6" fillId="0" borderId="0" xfId="0" applyFont="1" applyAlignment="1">
      <alignment wrapText="1"/>
    </xf>
    <xf numFmtId="0" fontId="0" fillId="0" borderId="0" xfId="0" applyAlignment="1">
      <alignment wrapText="1"/>
    </xf>
    <xf numFmtId="0" fontId="6" fillId="0" borderId="0" xfId="0" applyFont="1"/>
    <xf numFmtId="14" fontId="6" fillId="0" borderId="0" xfId="0" applyNumberFormat="1" applyFont="1" applyAlignment="1">
      <alignment wrapText="1"/>
    </xf>
    <xf numFmtId="14" fontId="0" fillId="0" borderId="0" xfId="0" applyNumberFormat="1" applyAlignment="1">
      <alignment wrapText="1"/>
    </xf>
    <xf numFmtId="0" fontId="15" fillId="0" borderId="0" xfId="0" applyFont="1" applyAlignment="1">
      <alignment wrapText="1"/>
    </xf>
    <xf numFmtId="0" fontId="15" fillId="0" borderId="0" xfId="0" applyFont="1"/>
    <xf numFmtId="0" fontId="16" fillId="0" borderId="0" xfId="0" applyFont="1" applyAlignment="1">
      <alignment wrapText="1"/>
    </xf>
    <xf numFmtId="0" fontId="4" fillId="0" borderId="8" xfId="0" applyFont="1" applyBorder="1" applyAlignment="1" applyProtection="1">
      <alignment horizontal="left" vertical="center" wrapText="1"/>
      <protection locked="0"/>
    </xf>
    <xf numFmtId="0" fontId="4" fillId="0" borderId="9" xfId="0" applyFont="1"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10" fillId="16" borderId="0" xfId="0" applyFont="1" applyFill="1" applyAlignment="1" applyProtection="1">
      <alignment horizontal="left" vertical="center" wrapText="1"/>
      <protection locked="0"/>
    </xf>
    <xf numFmtId="1" fontId="0" fillId="11" borderId="12" xfId="0" applyNumberFormat="1" applyFill="1" applyBorder="1" applyAlignment="1">
      <alignment horizontal="center" vertical="center"/>
    </xf>
    <xf numFmtId="0" fontId="0" fillId="0" borderId="0" xfId="0" applyAlignment="1">
      <alignment vertical="center" wrapText="1"/>
    </xf>
    <xf numFmtId="0" fontId="15" fillId="0" borderId="0" xfId="0" applyFont="1" applyAlignment="1">
      <alignment horizontal="left" vertical="center" wrapText="1" indent="1"/>
    </xf>
    <xf numFmtId="0" fontId="15" fillId="0" borderId="0" xfId="0" applyFont="1" applyAlignment="1">
      <alignment horizontal="left" vertical="top" wrapText="1" indent="1"/>
    </xf>
    <xf numFmtId="10" fontId="6" fillId="0" borderId="12" xfId="0" applyNumberFormat="1" applyFont="1" applyBorder="1" applyAlignment="1">
      <alignment horizontal="center" vertical="center" wrapText="1"/>
    </xf>
    <xf numFmtId="10" fontId="6" fillId="10" borderId="12" xfId="0" applyNumberFormat="1" applyFont="1" applyFill="1" applyBorder="1" applyAlignment="1">
      <alignment horizontal="center" vertical="center" wrapText="1"/>
    </xf>
    <xf numFmtId="10" fontId="6" fillId="11" borderId="12" xfId="0" applyNumberFormat="1" applyFont="1" applyFill="1" applyBorder="1" applyAlignment="1">
      <alignment horizontal="center" vertical="center" wrapText="1"/>
    </xf>
    <xf numFmtId="10" fontId="6" fillId="12" borderId="12" xfId="0" applyNumberFormat="1" applyFont="1" applyFill="1" applyBorder="1" applyAlignment="1">
      <alignment horizontal="center" vertical="center" wrapText="1"/>
    </xf>
    <xf numFmtId="10" fontId="6" fillId="13" borderId="12" xfId="0" applyNumberFormat="1" applyFont="1" applyFill="1" applyBorder="1" applyAlignment="1">
      <alignment horizontal="center" vertical="center" wrapText="1"/>
    </xf>
    <xf numFmtId="10" fontId="6" fillId="14" borderId="12" xfId="0" applyNumberFormat="1" applyFont="1" applyFill="1" applyBorder="1" applyAlignment="1">
      <alignment horizontal="center" vertical="center" wrapText="1"/>
    </xf>
    <xf numFmtId="10" fontId="6" fillId="15" borderId="12" xfId="0" applyNumberFormat="1" applyFont="1" applyFill="1" applyBorder="1" applyAlignment="1">
      <alignment horizontal="center" vertical="center" wrapText="1"/>
    </xf>
    <xf numFmtId="1" fontId="0" fillId="0" borderId="12" xfId="0" applyNumberFormat="1" applyBorder="1" applyAlignment="1">
      <alignment horizontal="center" vertical="center"/>
    </xf>
    <xf numFmtId="1" fontId="0" fillId="10" borderId="12" xfId="0" applyNumberFormat="1" applyFill="1" applyBorder="1" applyAlignment="1">
      <alignment horizontal="center" vertical="center"/>
    </xf>
    <xf numFmtId="1" fontId="0" fillId="12" borderId="12" xfId="0" applyNumberFormat="1" applyFill="1" applyBorder="1" applyAlignment="1">
      <alignment horizontal="center" vertical="center"/>
    </xf>
    <xf numFmtId="1" fontId="0" fillId="13" borderId="12" xfId="0" applyNumberFormat="1" applyFill="1" applyBorder="1" applyAlignment="1">
      <alignment horizontal="center" vertical="center"/>
    </xf>
    <xf numFmtId="1" fontId="0" fillId="14" borderId="12" xfId="0" applyNumberFormat="1" applyFill="1" applyBorder="1" applyAlignment="1">
      <alignment horizontal="center" vertical="center"/>
    </xf>
    <xf numFmtId="1" fontId="0" fillId="15" borderId="12" xfId="0" applyNumberFormat="1" applyFill="1" applyBorder="1" applyAlignment="1">
      <alignment horizontal="center" vertical="center"/>
    </xf>
    <xf numFmtId="1" fontId="0" fillId="15" borderId="12" xfId="0" applyNumberFormat="1" applyFill="1" applyBorder="1" applyAlignment="1">
      <alignment horizontal="center" vertical="center" wrapText="1"/>
    </xf>
    <xf numFmtId="9" fontId="0" fillId="8" borderId="12" xfId="0" applyNumberFormat="1" applyFill="1" applyBorder="1" applyAlignment="1">
      <alignment horizontal="center" vertical="center"/>
    </xf>
    <xf numFmtId="0" fontId="6" fillId="9" borderId="0" xfId="0" applyFont="1" applyFill="1" applyAlignment="1">
      <alignment horizontal="center" vertical="center" wrapText="1"/>
    </xf>
    <xf numFmtId="0" fontId="6" fillId="9" borderId="0" xfId="0" applyFont="1" applyFill="1" applyAlignment="1">
      <alignment wrapText="1"/>
    </xf>
    <xf numFmtId="0" fontId="6" fillId="8" borderId="0" xfId="0" applyFont="1" applyFill="1" applyAlignment="1">
      <alignment horizontal="center" vertical="center" wrapText="1"/>
    </xf>
    <xf numFmtId="0" fontId="15" fillId="8" borderId="0" xfId="0" applyFont="1" applyFill="1" applyAlignment="1">
      <alignment wrapText="1"/>
    </xf>
    <xf numFmtId="9" fontId="0" fillId="8" borderId="0" xfId="0" applyNumberFormat="1" applyFill="1" applyAlignment="1">
      <alignment horizontal="center" vertical="center"/>
    </xf>
    <xf numFmtId="0" fontId="0" fillId="8" borderId="0" xfId="0" applyFill="1" applyAlignment="1">
      <alignment horizontal="center" vertical="center"/>
    </xf>
    <xf numFmtId="0" fontId="6" fillId="17" borderId="0" xfId="0" applyFont="1" applyFill="1"/>
    <xf numFmtId="0" fontId="0" fillId="0" borderId="0" xfId="0" applyAlignment="1">
      <alignment horizontal="left" vertical="center" wrapText="1"/>
    </xf>
    <xf numFmtId="0" fontId="0" fillId="0" borderId="0" xfId="0" applyAlignment="1" applyProtection="1">
      <alignment wrapText="1"/>
      <protection locked="0"/>
    </xf>
    <xf numFmtId="14" fontId="0" fillId="0" borderId="0" xfId="0" applyNumberFormat="1" applyAlignment="1" applyProtection="1">
      <alignment wrapText="1"/>
      <protection locked="0"/>
    </xf>
    <xf numFmtId="1" fontId="0" fillId="0" borderId="0" xfId="0" applyNumberFormat="1" applyProtection="1">
      <protection locked="0"/>
    </xf>
    <xf numFmtId="0" fontId="0" fillId="10" borderId="0" xfId="0" applyFill="1" applyProtection="1"/>
    <xf numFmtId="0" fontId="4" fillId="8" borderId="0" xfId="0" applyFont="1" applyFill="1" applyAlignment="1">
      <alignment horizontal="center"/>
    </xf>
    <xf numFmtId="0" fontId="13" fillId="17" borderId="0" xfId="0" applyFont="1" applyFill="1" applyAlignment="1">
      <alignment horizontal="center" vertical="center"/>
    </xf>
    <xf numFmtId="0" fontId="0" fillId="8" borderId="0" xfId="0" applyFill="1"/>
    <xf numFmtId="1" fontId="6" fillId="15" borderId="12" xfId="0" applyNumberFormat="1" applyFont="1" applyFill="1" applyBorder="1" applyAlignment="1">
      <alignment horizontal="center" vertical="center"/>
    </xf>
    <xf numFmtId="0" fontId="3" fillId="3" borderId="0" xfId="2" applyBorder="1" applyAlignment="1" applyProtection="1">
      <alignment horizontal="center" vertical="center" wrapText="1"/>
      <protection locked="0"/>
    </xf>
    <xf numFmtId="0" fontId="6" fillId="0" borderId="12" xfId="0" applyFont="1" applyBorder="1" applyAlignment="1">
      <alignment horizontal="center" vertical="center"/>
    </xf>
    <xf numFmtId="0" fontId="6" fillId="10" borderId="12" xfId="0" applyFont="1" applyFill="1" applyBorder="1" applyAlignment="1">
      <alignment horizontal="center" vertical="center"/>
    </xf>
    <xf numFmtId="0" fontId="6" fillId="11" borderId="12" xfId="0" applyFont="1" applyFill="1" applyBorder="1" applyAlignment="1">
      <alignment horizontal="center" vertical="center"/>
    </xf>
    <xf numFmtId="0" fontId="6" fillId="12" borderId="12" xfId="0" applyFont="1" applyFill="1" applyBorder="1" applyAlignment="1">
      <alignment horizontal="center" vertical="center" wrapText="1"/>
    </xf>
    <xf numFmtId="0" fontId="6" fillId="13" borderId="12" xfId="0" applyFont="1" applyFill="1" applyBorder="1" applyAlignment="1">
      <alignment horizontal="center" vertical="center"/>
    </xf>
    <xf numFmtId="0" fontId="6" fillId="14" borderId="12" xfId="0" applyFont="1" applyFill="1" applyBorder="1" applyAlignment="1">
      <alignment horizontal="center" vertical="center" wrapText="1"/>
    </xf>
    <xf numFmtId="0" fontId="11" fillId="0" borderId="0" xfId="0" applyFont="1" applyAlignment="1">
      <alignment horizontal="left" vertical="top" wrapText="1"/>
    </xf>
    <xf numFmtId="0" fontId="0" fillId="0" borderId="0" xfId="0" applyAlignment="1">
      <alignment horizontal="left"/>
    </xf>
    <xf numFmtId="10" fontId="0" fillId="0" borderId="0" xfId="0" applyNumberFormat="1" applyAlignment="1">
      <alignment horizontal="left"/>
    </xf>
    <xf numFmtId="0" fontId="0" fillId="0" borderId="12" xfId="0" applyBorder="1" applyAlignment="1" applyProtection="1">
      <alignment horizontal="center" vertical="center"/>
      <protection locked="0"/>
    </xf>
    <xf numFmtId="0" fontId="0" fillId="10" borderId="12" xfId="0" applyFill="1" applyBorder="1" applyAlignment="1" applyProtection="1">
      <alignment horizontal="center" vertical="center"/>
      <protection locked="0"/>
    </xf>
    <xf numFmtId="0" fontId="0" fillId="11" borderId="12" xfId="0" applyFill="1" applyBorder="1" applyAlignment="1" applyProtection="1">
      <alignment horizontal="center" vertical="center"/>
      <protection locked="0"/>
    </xf>
    <xf numFmtId="0" fontId="0" fillId="12" borderId="12" xfId="0" applyFill="1" applyBorder="1" applyAlignment="1" applyProtection="1">
      <alignment horizontal="center" vertical="center"/>
      <protection locked="0"/>
    </xf>
    <xf numFmtId="0" fontId="0" fillId="13" borderId="12" xfId="0" applyFill="1" applyBorder="1" applyAlignment="1" applyProtection="1">
      <alignment horizontal="center" vertical="center"/>
      <protection locked="0"/>
    </xf>
    <xf numFmtId="0" fontId="0" fillId="14" borderId="12" xfId="0" applyFill="1" applyBorder="1" applyAlignment="1" applyProtection="1">
      <alignment horizontal="center" vertical="center"/>
      <protection locked="0"/>
    </xf>
    <xf numFmtId="0" fontId="0" fillId="15" borderId="12" xfId="0" applyFill="1" applyBorder="1" applyAlignment="1" applyProtection="1">
      <alignment horizontal="center" vertical="center"/>
      <protection locked="0"/>
    </xf>
    <xf numFmtId="0" fontId="9" fillId="7" borderId="0" xfId="7" applyFont="1" applyAlignment="1" applyProtection="1">
      <alignment horizontal="right"/>
    </xf>
    <xf numFmtId="0" fontId="7" fillId="6" borderId="0" xfId="6" applyProtection="1"/>
    <xf numFmtId="2" fontId="7" fillId="6" borderId="0" xfId="6" applyNumberFormat="1" applyAlignment="1" applyProtection="1">
      <alignment wrapText="1"/>
    </xf>
    <xf numFmtId="0" fontId="7" fillId="6" borderId="0" xfId="6" applyAlignment="1" applyProtection="1">
      <alignment wrapText="1"/>
    </xf>
    <xf numFmtId="0" fontId="0" fillId="0" borderId="0" xfId="0" applyProtection="1"/>
    <xf numFmtId="2" fontId="0" fillId="0" borderId="0" xfId="0" applyNumberFormat="1" applyProtection="1"/>
    <xf numFmtId="0" fontId="11" fillId="0" borderId="0" xfId="0" applyFont="1" applyAlignment="1" applyProtection="1">
      <alignment vertical="center" wrapText="1"/>
    </xf>
    <xf numFmtId="0" fontId="0" fillId="0" borderId="0" xfId="0" applyFont="1" applyAlignment="1" applyProtection="1">
      <alignment vertical="center" wrapText="1"/>
    </xf>
    <xf numFmtId="0" fontId="0" fillId="0" borderId="0" xfId="0" applyAlignment="1">
      <alignment horizontal="center" wrapText="1"/>
    </xf>
    <xf numFmtId="0" fontId="19" fillId="0" borderId="0" xfId="4" applyFont="1" applyAlignment="1" applyProtection="1">
      <alignment horizontal="left" vertical="center" wrapText="1"/>
    </xf>
    <xf numFmtId="0" fontId="5" fillId="0" borderId="0" xfId="4" applyAlignment="1" applyProtection="1">
      <alignment horizontal="left" vertical="center" wrapText="1"/>
    </xf>
    <xf numFmtId="0" fontId="1" fillId="5" borderId="0" xfId="5" applyAlignment="1" applyProtection="1">
      <alignment horizontal="right"/>
    </xf>
    <xf numFmtId="0" fontId="11" fillId="0" borderId="0" xfId="0" applyFont="1" applyAlignment="1">
      <alignment horizontal="left" vertical="top" wrapText="1"/>
    </xf>
    <xf numFmtId="0" fontId="4" fillId="8" borderId="0" xfId="0" applyFont="1" applyFill="1" applyAlignment="1">
      <alignment horizontal="center"/>
    </xf>
    <xf numFmtId="0" fontId="6" fillId="0" borderId="12" xfId="0" applyFont="1" applyBorder="1" applyAlignment="1">
      <alignment horizontal="center" vertical="center"/>
    </xf>
    <xf numFmtId="0" fontId="6" fillId="10" borderId="12" xfId="0" applyFont="1" applyFill="1" applyBorder="1" applyAlignment="1">
      <alignment horizontal="center" vertical="center"/>
    </xf>
    <xf numFmtId="0" fontId="6" fillId="11" borderId="12" xfId="0" applyFont="1" applyFill="1" applyBorder="1" applyAlignment="1">
      <alignment horizontal="center" vertical="center"/>
    </xf>
    <xf numFmtId="0" fontId="6" fillId="12" borderId="12" xfId="0" applyFont="1" applyFill="1" applyBorder="1" applyAlignment="1">
      <alignment horizontal="center" vertical="center" wrapText="1"/>
    </xf>
    <xf numFmtId="0" fontId="6" fillId="13" borderId="12" xfId="0" applyFont="1" applyFill="1" applyBorder="1" applyAlignment="1">
      <alignment horizontal="center" vertical="center"/>
    </xf>
    <xf numFmtId="0" fontId="6" fillId="0" borderId="0" xfId="0" applyFont="1" applyAlignment="1">
      <alignment horizontal="left"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14" borderId="12" xfId="0" applyFont="1" applyFill="1" applyBorder="1" applyAlignment="1">
      <alignment horizontal="center" vertical="center" wrapText="1"/>
    </xf>
    <xf numFmtId="0" fontId="6" fillId="15" borderId="12" xfId="0" applyFont="1" applyFill="1" applyBorder="1" applyAlignment="1">
      <alignment horizontal="center" vertical="center" wrapText="1"/>
    </xf>
    <xf numFmtId="0" fontId="11" fillId="0" borderId="0" xfId="0" applyFont="1" applyBorder="1" applyAlignment="1">
      <alignment horizontal="left" vertical="top" wrapText="1"/>
    </xf>
    <xf numFmtId="0" fontId="6" fillId="0" borderId="0" xfId="0" applyFont="1" applyAlignment="1">
      <alignment horizontal="center" vertical="center" wrapText="1"/>
    </xf>
    <xf numFmtId="0" fontId="0" fillId="8" borderId="0" xfId="0" applyFill="1" applyAlignment="1">
      <alignment horizontal="center"/>
    </xf>
    <xf numFmtId="0" fontId="0" fillId="0" borderId="0" xfId="0" applyAlignment="1">
      <alignment horizontal="left" wrapText="1"/>
    </xf>
    <xf numFmtId="0" fontId="4" fillId="8" borderId="0" xfId="0" applyFont="1" applyFill="1" applyAlignment="1">
      <alignment horizontal="center" vertical="center"/>
    </xf>
    <xf numFmtId="0" fontId="0" fillId="0" borderId="0" xfId="0" applyAlignment="1">
      <alignment horizontal="left" vertical="center" wrapText="1"/>
    </xf>
  </cellXfs>
  <cellStyles count="8">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51">
    <dxf>
      <protection locked="0" hidden="0"/>
    </dxf>
    <dxf>
      <protection locked="0" hidden="0"/>
    </dxf>
    <dxf>
      <protection locked="0" hidden="0"/>
    </dxf>
    <dxf>
      <numFmt numFmtId="1" formatCode="0"/>
      <protection locked="0" hidden="0"/>
    </dxf>
    <dxf>
      <numFmt numFmtId="1" formatCode="0"/>
      <protection locked="0" hidden="0"/>
    </dxf>
    <dxf>
      <protection locked="0"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fill>
        <patternFill patternType="solid">
          <fgColor indexed="64"/>
          <bgColor theme="9" tint="0.79998168889431442"/>
        </patternFill>
      </fill>
      <alignment horizontal="left" vertical="center"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font>
        <b/>
        <i val="0"/>
        <strike val="0"/>
        <condense val="0"/>
        <extend val="0"/>
        <outline val="0"/>
        <shadow val="0"/>
        <u val="none"/>
        <vertAlign val="baseline"/>
        <sz val="11"/>
        <color theme="1"/>
        <name val="Aptos Narrow"/>
        <family val="2"/>
        <scheme val="minor"/>
      </font>
      <alignment horizontal="general" vertical="bottom" textRotation="0" wrapText="1" indent="0" justifyLastLine="0" shrinkToFit="0" readingOrder="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C195AC7-8FB0-47CE-8DBD-C79A9F32A890}" name="Table3" displayName="Table3" ref="A4:J100" totalsRowShown="0" headerRowDxfId="50" dataDxfId="49">
  <autoFilter ref="A4:J100" xr:uid="{4C195AC7-8FB0-47CE-8DBD-C79A9F32A890}"/>
  <tableColumns count="10">
    <tableColumn id="1" xr3:uid="{0F25BFDA-252A-4D7D-A890-62C486889F03}" name="Current Staff First Name" dataDxfId="48"/>
    <tableColumn id="2" xr3:uid="{D93F44C2-9F58-4916-8834-EE63FD3DEC5B}" name="Current Staff Last Name" dataDxfId="47"/>
    <tableColumn id="3" xr3:uid="{1A1428E2-2ED8-4588-85C5-12DC6745FDFD}" name="Is this staff member a supervisor?" dataDxfId="46"/>
    <tableColumn id="4" xr3:uid="{C7E468F2-CA26-4830-B376-5DD388B85BA9}" name="Was Approved MI Foundational Training completed? " dataDxfId="45"/>
    <tableColumn id="5" xr3:uid="{22F49CA6-BD78-4BFC-A971-6CC14D377BB2}" name="Was Approved MI Advanced Training completed? " dataDxfId="44"/>
    <tableColumn id="10" xr3:uid="{9223CFBD-D3CE-446E-919C-F09386D9EBAA}" name="Supervisors Only: Has this supervisor completed approved MI Supervisor Training?" dataDxfId="43"/>
    <tableColumn id="6" xr3:uid="{11AB0799-C75B-4705-8ACD-88E9D7A77C0B}" name="What was the date of their most recent fidelity coding?" dataDxfId="42"/>
    <tableColumn id="7" xr3:uid="{AA85CFF4-9317-460B-96F0-132EA7D69859}" name="What fidelity score was received? " dataDxfId="41"/>
    <tableColumn id="8" xr3:uid="{7BE22D5E-1123-4F12-801E-CF33F0E42508}" name="Did they receive ongoing (booster) training this quarter? " dataDxfId="40"/>
    <tableColumn id="9" xr3:uid="{3590091F-EDD0-42D3-9131-F6E7C72F9D72}" name="Did they receive coding/coaching this quarter?" dataDxfId="3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4B284E0-9079-4FA9-8D90-1E8E780DADC1}" name="Table4" displayName="Table4" ref="A4:J100" totalsRowShown="0" headerRowDxfId="38" dataDxfId="37">
  <autoFilter ref="A4:J100" xr:uid="{A4B284E0-9079-4FA9-8D90-1E8E780DADC1}"/>
  <tableColumns count="10">
    <tableColumn id="1" xr3:uid="{CC24659B-DE34-44A8-9A49-212665AAA870}" name="Current Staff First Name" dataDxfId="36"/>
    <tableColumn id="2" xr3:uid="{47792FC3-F90B-4C6B-967A-6C5A8D1AC52D}" name="Current Staff Last Name" dataDxfId="35"/>
    <tableColumn id="3" xr3:uid="{2711067D-2832-4F78-8001-A88D53BFF881}" name="Is this staff member a supervisor?" dataDxfId="34"/>
    <tableColumn id="4" xr3:uid="{DCC063ED-DF10-4AE7-9052-306A1A1388F5}" name="Was MI Foundational Training completed? " dataDxfId="33"/>
    <tableColumn id="5" xr3:uid="{A673FFC0-9369-4C66-8CAD-7D61243C72F8}" name="Was MI Advanced Training completed? " dataDxfId="32"/>
    <tableColumn id="10" xr3:uid="{DD0870E1-C57A-448C-B2CC-2851DEA2AE88}" name="Supervisors Only: Has this supervisor completed approved MI Supervisor Training?" dataDxfId="31"/>
    <tableColumn id="6" xr3:uid="{1D3173FB-F4CE-4A63-B3C5-DA42A25B0371}" name="What was the date of their most recent fidelity coding?" dataDxfId="30"/>
    <tableColumn id="7" xr3:uid="{5490EE3C-19B5-4701-8BC3-0D6B88450135}" name="What fidelity score was received? " dataDxfId="29"/>
    <tableColumn id="8" xr3:uid="{B92C996B-8AC9-4729-AAE9-611926551B10}" name="Did they receive ongoing training this quarter? " dataDxfId="28"/>
    <tableColumn id="9" xr3:uid="{0A5C1B79-8DF1-4C90-9418-9357ABBB80FB}" name="Did they receive coding/coaching this quarter?" dataDxfId="27"/>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1B522BA-1AF4-42E6-A7A4-3211119E087E}" name="Table1" displayName="Table1" ref="A4:Y498" insertRowShift="1" totalsRowShown="0" headerRowDxfId="26" dataDxfId="25" dataCellStyle="Normal">
  <autoFilter ref="A4:Y498" xr:uid="{A1B522BA-1AF4-42E6-A7A4-3211119E087E}"/>
  <tableColumns count="25">
    <tableColumn id="1" xr3:uid="{0BD5FE2E-204E-45E7-800D-CBE24DA8C20A}" name="DCFS/Probation Unique Identifier" dataDxfId="24" dataCellStyle="Normal"/>
    <tableColumn id="2" xr3:uid="{24C96EB6-737E-40AB-9C43-8D75D6A164F8}" name="Program ID (If receiving MI from an outside agency)" dataDxfId="23" dataCellStyle="Normal"/>
    <tableColumn id="3" xr3:uid="{DDD64619-4B35-4F60-A2EA-B478FF826AA7}" name="Date of Birth" dataDxfId="22" dataCellStyle="Normal"/>
    <tableColumn id="4" xr3:uid="{DF8A9002-8318-403F-A15D-F266B512D15F}" name="Sex" dataDxfId="21" dataCellStyle="Normal"/>
    <tableColumn id="5" xr3:uid="{998A311B-029F-4CCB-9401-969E196B23FF}" name=" Hispanic or Latino Ethnicity" dataDxfId="20" dataCellStyle="Normal"/>
    <tableColumn id="6" xr3:uid="{75332736-9E0F-4EBB-8A0D-2E59189A9FC4}" name="Race: White" dataDxfId="19" dataCellStyle="Normal"/>
    <tableColumn id="7" xr3:uid="{D5A209E1-CF0E-46C9-8831-541ADF2989E8}" name="Race:  Black or African American" dataDxfId="18" dataCellStyle="Normal"/>
    <tableColumn id="8" xr3:uid="{BBF50B53-A31E-4750-B0EC-52545D884A73}" name="Race:  Asian" dataDxfId="17" dataCellStyle="Normal"/>
    <tableColumn id="9" xr3:uid="{6F367EB1-E845-4E9E-AED0-736BE4F350D3}" name="Race: Native Hawaiian or Other Pacific Islander" dataDxfId="16" dataCellStyle="Normal"/>
    <tableColumn id="10" xr3:uid="{A52E3584-8B9F-4F6F-B8FF-5E829376F8EA}" name="Race: American Indian or Alaska Native" dataDxfId="15" dataCellStyle="Normal"/>
    <tableColumn id="11" xr3:uid="{91D94A64-2148-4C41-896D-2C021A756288}" name="Race: Declined" dataDxfId="14" dataCellStyle="Normal"/>
    <tableColumn id="12" xr3:uid="{6AFA044E-16E7-4954-AB17-7E46EECDBF13}" name="Child Race: Unknown" dataDxfId="13" dataCellStyle="Normal">
      <calculatedColumnFormula>IF(COUNTIF(F5:J5, "Yes")&gt;0, "No", "Yes")</calculatedColumnFormula>
    </tableColumn>
    <tableColumn id="13" xr3:uid="{1C2BEEA5-C05C-4014-B3D1-BD4EDCF246DC}" name="Program Start Date" dataDxfId="12" dataCellStyle="Normal"/>
    <tableColumn id="14" xr3:uid="{40A4507D-CDCB-43DB-99DD-1C719ABBA7B0}" name="Program End Date" dataDxfId="11" dataCellStyle="Normal"/>
    <tableColumn id="15" xr3:uid="{AA2DA855-70B5-492E-B42A-AA648BFE9492}" name="Was this individual open during the report quarter?" dataDxfId="10" dataCellStyle="Normal">
      <calculatedColumnFormula>IF(ISBLANK(M5), "", IF(ISBLANK(N5), "Yes", IF(N5 &lt; 'County Names to hide'!$C$2, "No", "Yes")))</calculatedColumnFormula>
    </tableColumn>
    <tableColumn id="16" xr3:uid="{B898EC94-5282-4082-AD3D-26C83C0A07FC}" name="Date Child Specific Prevention Plan Start (Year One)" dataDxfId="9" dataCellStyle="Normal"/>
    <tableColumn id="17" xr3:uid="{62E34F86-09C0-4A95-90AF-894632E70516}" name="Date Child Specific Prevention Plan Ended (Year One)" dataDxfId="8" dataCellStyle="Normal"/>
    <tableColumn id="18" xr3:uid="{DCB3C92A-22DA-40B3-AB1E-F2A419C17CBC}" name="Date Child Specific Prevention Plan Start (Year Two)" dataDxfId="7" dataCellStyle="Normal"/>
    <tableColumn id="19" xr3:uid="{BDC5D909-4531-4212-AAFA-F7535A2513FA}" name="Date Child Specific Prevention Plan Ended (Year Two)" dataDxfId="6" dataCellStyle="Normal"/>
    <tableColumn id="20" xr3:uid="{D748A6C6-4E31-4B66-A084-3F7212FD258B}" name="Was there an open case (child welfare, probation, or community pathway) for this child during the quarter? " dataDxfId="5" dataCellStyle="Normal"/>
    <tableColumn id="22" xr3:uid="{CF360FD6-8309-438C-B96C-DB4F1427573F}" name="How many in person contacts occurred with a parent or caregiver during the quarter? " dataDxfId="4" dataCellStyle="Normal"/>
    <tableColumn id="23" xr3:uid="{61B3B240-2577-4C6B-9220-9C9080575F82}" name="Did each of these in-person contacts with a parent or caregiver have MI use documented? " dataDxfId="3" dataCellStyle="Normal"/>
    <tableColumn id="24" xr3:uid="{29063BAF-BF67-4B70-8DEF-0130AD9C0ADD}" name="If no, how many of the in-person contacts with a parent or caregiver had MI use documented?" dataDxfId="2"/>
    <tableColumn id="25" xr3:uid="{8ADF82A4-3822-4A83-ADDE-C5482ACB63D3}" name="Did this youth receive MI for substance abuse this quarter?" dataDxfId="1" dataCellStyle="Normal"/>
    <tableColumn id="26" xr3:uid="{D89BB615-DD99-4AD4-A044-A69600909B75}" name="How many caregivers received MI for substance abuse this quarter?" dataDxfId="0" dataCellStyle="Normal"/>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646DA-ED57-48F0-BC56-E27C44EBF5D2}">
  <sheetPr codeName="Sheet2"/>
  <dimension ref="A1:I3"/>
  <sheetViews>
    <sheetView topLeftCell="A2" zoomScale="120" zoomScaleNormal="120" workbookViewId="0">
      <selection activeCell="I3" sqref="I3"/>
    </sheetView>
  </sheetViews>
  <sheetFormatPr defaultColWidth="8.7265625" defaultRowHeight="14.5" x14ac:dyDescent="0.35"/>
  <cols>
    <col min="1" max="2" width="24.54296875" style="94" customWidth="1"/>
    <col min="3" max="4" width="24.54296875" style="95" customWidth="1"/>
    <col min="5" max="5" width="18.81640625" style="94" customWidth="1"/>
    <col min="6" max="7" width="16.7265625" style="94" customWidth="1"/>
    <col min="8" max="8" width="22.7265625" style="94" customWidth="1"/>
    <col min="9" max="9" width="34.81640625" style="94" customWidth="1"/>
    <col min="10" max="10" width="19.81640625" style="1" customWidth="1"/>
    <col min="11" max="16384" width="8.7265625" style="1"/>
  </cols>
  <sheetData>
    <row r="1" spans="1:9" ht="98" customHeight="1" x14ac:dyDescent="0.35">
      <c r="A1" s="96" t="s">
        <v>178</v>
      </c>
      <c r="B1" s="97"/>
      <c r="C1" s="97"/>
      <c r="D1" s="97"/>
      <c r="E1" s="97"/>
      <c r="F1" s="1"/>
      <c r="G1" s="1"/>
      <c r="H1" s="1"/>
      <c r="I1" s="1"/>
    </row>
    <row r="2" spans="1:9" ht="58" x14ac:dyDescent="0.35">
      <c r="A2" s="91" t="s">
        <v>0</v>
      </c>
      <c r="B2" s="91" t="s">
        <v>1</v>
      </c>
      <c r="C2" s="92" t="s">
        <v>169</v>
      </c>
      <c r="D2" s="92" t="s">
        <v>149</v>
      </c>
      <c r="E2" s="91" t="s">
        <v>2</v>
      </c>
      <c r="F2" s="91" t="s">
        <v>3</v>
      </c>
      <c r="G2" s="93" t="s">
        <v>145</v>
      </c>
      <c r="H2" s="91" t="s">
        <v>4</v>
      </c>
      <c r="I2" s="91" t="s">
        <v>5</v>
      </c>
    </row>
    <row r="3" spans="1:9" x14ac:dyDescent="0.35">
      <c r="A3" s="1" t="s">
        <v>12</v>
      </c>
      <c r="B3" s="1" t="s">
        <v>7</v>
      </c>
      <c r="C3" s="2"/>
      <c r="D3" s="2"/>
      <c r="E3" s="1" t="s">
        <v>173</v>
      </c>
      <c r="F3" s="1">
        <v>2026</v>
      </c>
      <c r="G3" s="1"/>
      <c r="H3" s="1"/>
      <c r="I3" s="1"/>
    </row>
  </sheetData>
  <sheetProtection algorithmName="SHA-512" hashValue="mjbicGYxFTPI2DOw4BJ0vDU7+BelMCdFC1ov2mr2PwtGTiSRa0GMgnHb7CLlZjbeW5SlerG9mmZgsaOH/Vu+0Q==" saltValue="TvbxYwVh0cvgF8bTv8k3kw==" spinCount="100000" sheet="1" objects="1" scenarios="1" selectLockedCells="1"/>
  <mergeCells count="1">
    <mergeCell ref="A1:E1"/>
  </mergeCells>
  <dataValidations count="3">
    <dataValidation type="list" allowBlank="1" showInputMessage="1" showErrorMessage="1" sqref="E3:E1048576" xr:uid="{A961002C-1F0A-4595-AF6B-BC53D9DC7A05}">
      <formula1>"January-March, April-June, July-September, October-December"</formula1>
    </dataValidation>
    <dataValidation type="whole" allowBlank="1" showInputMessage="1" showErrorMessage="1" sqref="F1:F1048576" xr:uid="{D01DB0C5-8CEA-4FD3-9B71-4814CE16D991}">
      <formula1>2026</formula1>
      <formula2>3026</formula2>
    </dataValidation>
    <dataValidation type="whole" allowBlank="1" showInputMessage="1" showErrorMessage="1" sqref="C3:D1048576" xr:uid="{62EACFC7-1D2F-4E85-9993-C266E07F2070}">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951B9C0-2AF3-4EB8-9BF3-776EB01CF47E}">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716C2-118A-4FF2-A4BC-60D2CCE5153F}">
  <sheetPr codeName="Sheet8"/>
  <dimension ref="A1:E59"/>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8</v>
      </c>
      <c r="B1" s="3" t="s">
        <v>9</v>
      </c>
      <c r="C1" s="3" t="s">
        <v>10</v>
      </c>
      <c r="D1" s="3" t="s">
        <v>11</v>
      </c>
    </row>
    <row r="2" spans="1:5" x14ac:dyDescent="0.35">
      <c r="A2" s="1" t="s">
        <v>12</v>
      </c>
      <c r="B2" s="4">
        <f ca="1">TODAY()</f>
        <v>46010</v>
      </c>
      <c r="C2" s="5">
        <f>DATE(Cover_Sheet!$F3, CHOOSE(MATCH(Cover_Sheet!$E3, {"January-March","April-June","July-September","October-December"}, 0), 1, 4, 7, 10), 1)</f>
        <v>46204</v>
      </c>
      <c r="D2" s="5">
        <f>EOMONTH(DATE(Cover_Sheet!$F3, CHOOSE(MATCH(Cover_Sheet!$E3, {"January-March","April-June","July-September","October-December"}, 0), 3, 6, 9, 12), 1), 0)</f>
        <v>46295</v>
      </c>
      <c r="E2" s="4">
        <f>EDATE('County Names to hide'!$C$2,-6)</f>
        <v>46023</v>
      </c>
    </row>
    <row r="3" spans="1:5" x14ac:dyDescent="0.35">
      <c r="A3" s="1" t="s">
        <v>13</v>
      </c>
    </row>
    <row r="4" spans="1:5" x14ac:dyDescent="0.35">
      <c r="A4" s="1" t="s">
        <v>14</v>
      </c>
    </row>
    <row r="5" spans="1:5" x14ac:dyDescent="0.35">
      <c r="A5" s="1" t="s">
        <v>15</v>
      </c>
    </row>
    <row r="6" spans="1:5" x14ac:dyDescent="0.35">
      <c r="A6" s="1" t="s">
        <v>6</v>
      </c>
    </row>
    <row r="7" spans="1:5" x14ac:dyDescent="0.35">
      <c r="A7" s="1" t="s">
        <v>16</v>
      </c>
    </row>
    <row r="8" spans="1:5" x14ac:dyDescent="0.35">
      <c r="A8" s="1" t="s">
        <v>17</v>
      </c>
    </row>
    <row r="9" spans="1:5" x14ac:dyDescent="0.35">
      <c r="A9" s="1" t="s">
        <v>18</v>
      </c>
    </row>
    <row r="10" spans="1:5" x14ac:dyDescent="0.35">
      <c r="A10" s="1" t="s">
        <v>19</v>
      </c>
    </row>
    <row r="11" spans="1:5" x14ac:dyDescent="0.35">
      <c r="A11" s="1" t="s">
        <v>20</v>
      </c>
    </row>
    <row r="12" spans="1:5" x14ac:dyDescent="0.35">
      <c r="A12" s="1" t="s">
        <v>21</v>
      </c>
    </row>
    <row r="13" spans="1:5" x14ac:dyDescent="0.35">
      <c r="A13" s="1" t="s">
        <v>22</v>
      </c>
    </row>
    <row r="14" spans="1:5" x14ac:dyDescent="0.35">
      <c r="A14" s="1" t="s">
        <v>23</v>
      </c>
    </row>
    <row r="15" spans="1:5" x14ac:dyDescent="0.35">
      <c r="A15" s="1" t="s">
        <v>24</v>
      </c>
    </row>
    <row r="16" spans="1:5" x14ac:dyDescent="0.35">
      <c r="A16" s="1" t="s">
        <v>25</v>
      </c>
    </row>
    <row r="17" spans="1:1" x14ac:dyDescent="0.35">
      <c r="A17" s="1" t="s">
        <v>26</v>
      </c>
    </row>
    <row r="18" spans="1:1" x14ac:dyDescent="0.35">
      <c r="A18" s="1" t="s">
        <v>27</v>
      </c>
    </row>
    <row r="19" spans="1:1" x14ac:dyDescent="0.35">
      <c r="A19" s="1" t="s">
        <v>28</v>
      </c>
    </row>
    <row r="20" spans="1:1" x14ac:dyDescent="0.35">
      <c r="A20" s="1" t="s">
        <v>29</v>
      </c>
    </row>
    <row r="21" spans="1:1" x14ac:dyDescent="0.35">
      <c r="A21" s="1" t="s">
        <v>30</v>
      </c>
    </row>
    <row r="22" spans="1:1" x14ac:dyDescent="0.35">
      <c r="A22" s="1" t="s">
        <v>31</v>
      </c>
    </row>
    <row r="23" spans="1:1" x14ac:dyDescent="0.35">
      <c r="A23" s="1" t="s">
        <v>32</v>
      </c>
    </row>
    <row r="24" spans="1:1" x14ac:dyDescent="0.35">
      <c r="A24" s="1" t="s">
        <v>33</v>
      </c>
    </row>
    <row r="25" spans="1:1" x14ac:dyDescent="0.35">
      <c r="A25" s="1" t="s">
        <v>34</v>
      </c>
    </row>
    <row r="26" spans="1:1" x14ac:dyDescent="0.35">
      <c r="A26" s="1" t="s">
        <v>35</v>
      </c>
    </row>
    <row r="27" spans="1:1" x14ac:dyDescent="0.35">
      <c r="A27" s="1" t="s">
        <v>36</v>
      </c>
    </row>
    <row r="28" spans="1:1" x14ac:dyDescent="0.35">
      <c r="A28" s="1" t="s">
        <v>37</v>
      </c>
    </row>
    <row r="29" spans="1:1" x14ac:dyDescent="0.35">
      <c r="A29" s="1" t="s">
        <v>38</v>
      </c>
    </row>
    <row r="30" spans="1:1" x14ac:dyDescent="0.35">
      <c r="A30" s="1" t="s">
        <v>39</v>
      </c>
    </row>
    <row r="31" spans="1:1" x14ac:dyDescent="0.35">
      <c r="A31" s="1" t="s">
        <v>40</v>
      </c>
    </row>
    <row r="32" spans="1:1" x14ac:dyDescent="0.35">
      <c r="A32" s="1" t="s">
        <v>41</v>
      </c>
    </row>
    <row r="33" spans="1:1" x14ac:dyDescent="0.35">
      <c r="A33" s="1" t="s">
        <v>42</v>
      </c>
    </row>
    <row r="34" spans="1:1" x14ac:dyDescent="0.35">
      <c r="A34" s="1" t="s">
        <v>43</v>
      </c>
    </row>
    <row r="35" spans="1:1" x14ac:dyDescent="0.35">
      <c r="A35" s="1" t="s">
        <v>44</v>
      </c>
    </row>
    <row r="36" spans="1:1" x14ac:dyDescent="0.35">
      <c r="A36" s="1" t="s">
        <v>45</v>
      </c>
    </row>
    <row r="37" spans="1:1" x14ac:dyDescent="0.35">
      <c r="A37" s="1" t="s">
        <v>46</v>
      </c>
    </row>
    <row r="38" spans="1:1" x14ac:dyDescent="0.35">
      <c r="A38" s="1" t="s">
        <v>47</v>
      </c>
    </row>
    <row r="39" spans="1:1" x14ac:dyDescent="0.35">
      <c r="A39" s="1" t="s">
        <v>48</v>
      </c>
    </row>
    <row r="40" spans="1:1" x14ac:dyDescent="0.35">
      <c r="A40" s="1" t="s">
        <v>49</v>
      </c>
    </row>
    <row r="41" spans="1:1" x14ac:dyDescent="0.35">
      <c r="A41" s="1" t="s">
        <v>50</v>
      </c>
    </row>
    <row r="42" spans="1:1" x14ac:dyDescent="0.35">
      <c r="A42" s="1" t="s">
        <v>51</v>
      </c>
    </row>
    <row r="43" spans="1:1" x14ac:dyDescent="0.35">
      <c r="A43" s="1" t="s">
        <v>52</v>
      </c>
    </row>
    <row r="44" spans="1:1" x14ac:dyDescent="0.35">
      <c r="A44" s="1" t="s">
        <v>53</v>
      </c>
    </row>
    <row r="45" spans="1:1" x14ac:dyDescent="0.35">
      <c r="A45" s="1" t="s">
        <v>54</v>
      </c>
    </row>
    <row r="46" spans="1:1" x14ac:dyDescent="0.35">
      <c r="A46" s="1" t="s">
        <v>55</v>
      </c>
    </row>
    <row r="47" spans="1:1" x14ac:dyDescent="0.35">
      <c r="A47" s="1" t="s">
        <v>56</v>
      </c>
    </row>
    <row r="48" spans="1:1" x14ac:dyDescent="0.35">
      <c r="A48" s="1" t="s">
        <v>57</v>
      </c>
    </row>
    <row r="49" spans="1:1" x14ac:dyDescent="0.35">
      <c r="A49" s="1" t="s">
        <v>58</v>
      </c>
    </row>
    <row r="50" spans="1:1" x14ac:dyDescent="0.35">
      <c r="A50" s="1" t="s">
        <v>59</v>
      </c>
    </row>
    <row r="51" spans="1:1" x14ac:dyDescent="0.35">
      <c r="A51" s="1" t="s">
        <v>60</v>
      </c>
    </row>
    <row r="52" spans="1:1" x14ac:dyDescent="0.35">
      <c r="A52" s="1" t="s">
        <v>61</v>
      </c>
    </row>
    <row r="53" spans="1:1" x14ac:dyDescent="0.35">
      <c r="A53" s="1" t="s">
        <v>62</v>
      </c>
    </row>
    <row r="54" spans="1:1" x14ac:dyDescent="0.35">
      <c r="A54" s="1" t="s">
        <v>63</v>
      </c>
    </row>
    <row r="55" spans="1:1" x14ac:dyDescent="0.35">
      <c r="A55" s="1" t="s">
        <v>64</v>
      </c>
    </row>
    <row r="56" spans="1:1" x14ac:dyDescent="0.35">
      <c r="A56" s="1" t="s">
        <v>65</v>
      </c>
    </row>
    <row r="57" spans="1:1" x14ac:dyDescent="0.35">
      <c r="A57" s="1" t="s">
        <v>66</v>
      </c>
    </row>
    <row r="58" spans="1:1" x14ac:dyDescent="0.35">
      <c r="A58" s="1" t="s">
        <v>67</v>
      </c>
    </row>
    <row r="59" spans="1:1" x14ac:dyDescent="0.35">
      <c r="A59" s="1" t="s">
        <v>68</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1708D-666B-4502-AFA6-D53167CB140E}">
  <dimension ref="A1:K100"/>
  <sheetViews>
    <sheetView topLeftCell="F1" workbookViewId="0">
      <selection activeCell="J8" sqref="J8"/>
    </sheetView>
  </sheetViews>
  <sheetFormatPr defaultRowHeight="14.5" x14ac:dyDescent="0.35"/>
  <cols>
    <col min="1" max="1" width="23" style="25" customWidth="1"/>
    <col min="2" max="2" width="27.7265625" style="25" customWidth="1"/>
    <col min="3" max="3" width="30.7265625" style="25" customWidth="1"/>
    <col min="4" max="4" width="37.81640625" style="25" customWidth="1"/>
    <col min="5" max="6" width="35.1796875" style="25" customWidth="1"/>
    <col min="7" max="7" width="42.7265625" style="28" customWidth="1"/>
    <col min="8" max="8" width="30.81640625" style="25" customWidth="1"/>
    <col min="9" max="9" width="41.1796875" style="25" customWidth="1"/>
    <col min="10" max="10" width="41.453125" style="25" customWidth="1"/>
  </cols>
  <sheetData>
    <row r="1" spans="1:11" x14ac:dyDescent="0.35">
      <c r="A1" s="98" t="s">
        <v>170</v>
      </c>
      <c r="B1" s="98"/>
      <c r="C1" s="98"/>
      <c r="D1" s="98"/>
      <c r="E1" s="98"/>
    </row>
    <row r="2" spans="1:11" x14ac:dyDescent="0.35">
      <c r="A2" s="98"/>
      <c r="B2" s="98"/>
      <c r="C2" s="98"/>
      <c r="D2" s="98"/>
      <c r="E2" s="98"/>
    </row>
    <row r="3" spans="1:11" ht="54.5" customHeight="1" x14ac:dyDescent="0.35">
      <c r="A3" s="98"/>
      <c r="B3" s="98"/>
      <c r="C3" s="98"/>
      <c r="D3" s="98"/>
      <c r="E3" s="98"/>
    </row>
    <row r="4" spans="1:11" ht="43.5" x14ac:dyDescent="0.35">
      <c r="A4" s="26" t="s">
        <v>141</v>
      </c>
      <c r="B4" s="26" t="s">
        <v>142</v>
      </c>
      <c r="C4" s="24" t="s">
        <v>69</v>
      </c>
      <c r="D4" s="24" t="s">
        <v>147</v>
      </c>
      <c r="E4" s="24" t="s">
        <v>148</v>
      </c>
      <c r="F4" s="24" t="s">
        <v>72</v>
      </c>
      <c r="G4" s="27" t="s">
        <v>73</v>
      </c>
      <c r="H4" s="24" t="s">
        <v>74</v>
      </c>
      <c r="I4" s="24" t="s">
        <v>150</v>
      </c>
      <c r="J4" s="24" t="s">
        <v>76</v>
      </c>
      <c r="K4" s="25"/>
    </row>
    <row r="5" spans="1:11" x14ac:dyDescent="0.35">
      <c r="A5" s="65"/>
      <c r="B5" s="65"/>
      <c r="C5" s="65"/>
      <c r="D5" s="65"/>
      <c r="E5" s="65"/>
      <c r="F5" s="65"/>
      <c r="G5" s="66"/>
      <c r="H5" s="65"/>
      <c r="I5" s="65"/>
      <c r="J5" s="65"/>
    </row>
    <row r="6" spans="1:11" x14ac:dyDescent="0.35">
      <c r="A6" s="65"/>
      <c r="B6" s="65"/>
      <c r="C6" s="65"/>
      <c r="D6" s="65"/>
      <c r="E6" s="65"/>
      <c r="F6" s="65"/>
      <c r="G6" s="66"/>
      <c r="H6" s="65"/>
      <c r="I6" s="65"/>
      <c r="J6" s="65"/>
    </row>
    <row r="7" spans="1:11" x14ac:dyDescent="0.35">
      <c r="A7" s="65"/>
      <c r="B7" s="65"/>
      <c r="C7" s="65"/>
      <c r="D7" s="65"/>
      <c r="E7" s="65"/>
      <c r="F7" s="65"/>
      <c r="G7" s="66"/>
      <c r="H7" s="65"/>
      <c r="I7" s="65"/>
      <c r="J7" s="65"/>
    </row>
    <row r="8" spans="1:11" x14ac:dyDescent="0.35">
      <c r="A8" s="65"/>
      <c r="B8" s="65"/>
      <c r="C8" s="65"/>
      <c r="D8" s="65"/>
      <c r="E8" s="65"/>
      <c r="F8" s="65"/>
      <c r="G8" s="66"/>
      <c r="H8" s="65"/>
      <c r="I8" s="65"/>
      <c r="J8" s="65"/>
    </row>
    <row r="9" spans="1:11" x14ac:dyDescent="0.35">
      <c r="A9" s="65"/>
      <c r="B9" s="65"/>
      <c r="C9" s="65"/>
      <c r="D9" s="65"/>
      <c r="E9" s="65"/>
      <c r="F9" s="65"/>
      <c r="G9" s="66"/>
      <c r="H9" s="65"/>
      <c r="I9" s="65"/>
      <c r="J9" s="65"/>
    </row>
    <row r="10" spans="1:11" x14ac:dyDescent="0.35">
      <c r="A10" s="65"/>
      <c r="B10" s="65"/>
      <c r="C10" s="65"/>
      <c r="D10" s="65"/>
      <c r="E10" s="65"/>
      <c r="F10" s="65"/>
      <c r="G10" s="66"/>
      <c r="H10" s="65"/>
      <c r="I10" s="65"/>
      <c r="J10" s="65"/>
    </row>
    <row r="11" spans="1:11" x14ac:dyDescent="0.35">
      <c r="A11" s="65"/>
      <c r="B11" s="65"/>
      <c r="C11" s="65"/>
      <c r="D11" s="65"/>
      <c r="E11" s="65"/>
      <c r="F11" s="65"/>
      <c r="G11" s="66"/>
      <c r="H11" s="65"/>
      <c r="I11" s="65"/>
      <c r="J11" s="65"/>
    </row>
    <row r="12" spans="1:11" x14ac:dyDescent="0.35">
      <c r="A12" s="65"/>
      <c r="B12" s="65"/>
      <c r="C12" s="65"/>
      <c r="D12" s="65"/>
      <c r="E12" s="65"/>
      <c r="F12" s="65"/>
      <c r="G12" s="66"/>
      <c r="H12" s="65"/>
      <c r="I12" s="65"/>
      <c r="J12" s="65"/>
    </row>
    <row r="13" spans="1:11" x14ac:dyDescent="0.35">
      <c r="A13" s="65"/>
      <c r="B13" s="65"/>
      <c r="C13" s="65"/>
      <c r="D13" s="65"/>
      <c r="E13" s="65"/>
      <c r="F13" s="65"/>
      <c r="G13" s="66"/>
      <c r="H13" s="65"/>
      <c r="I13" s="65"/>
      <c r="J13" s="65"/>
    </row>
    <row r="14" spans="1:11" x14ac:dyDescent="0.35">
      <c r="A14" s="65"/>
      <c r="B14" s="65"/>
      <c r="C14" s="65"/>
      <c r="D14" s="65"/>
      <c r="E14" s="65"/>
      <c r="F14" s="65"/>
      <c r="G14" s="66"/>
      <c r="H14" s="65"/>
      <c r="I14" s="65"/>
      <c r="J14" s="65"/>
    </row>
    <row r="15" spans="1:11" x14ac:dyDescent="0.35">
      <c r="A15" s="65"/>
      <c r="B15" s="65"/>
      <c r="C15" s="65"/>
      <c r="D15" s="65"/>
      <c r="E15" s="65"/>
      <c r="F15" s="65"/>
      <c r="G15" s="66"/>
      <c r="H15" s="65"/>
      <c r="I15" s="65"/>
      <c r="J15" s="65"/>
    </row>
    <row r="16" spans="1:11" x14ac:dyDescent="0.35">
      <c r="A16" s="65"/>
      <c r="B16" s="65"/>
      <c r="C16" s="65"/>
      <c r="D16" s="65"/>
      <c r="E16" s="65"/>
      <c r="F16" s="65"/>
      <c r="G16" s="66"/>
      <c r="H16" s="65"/>
      <c r="I16" s="65"/>
      <c r="J16" s="65"/>
    </row>
    <row r="17" spans="1:10" x14ac:dyDescent="0.35">
      <c r="A17" s="65"/>
      <c r="B17" s="65"/>
      <c r="C17" s="65"/>
      <c r="D17" s="65"/>
      <c r="E17" s="65"/>
      <c r="F17" s="65"/>
      <c r="G17" s="66"/>
      <c r="H17" s="65"/>
      <c r="I17" s="65"/>
      <c r="J17" s="65"/>
    </row>
    <row r="18" spans="1:10" x14ac:dyDescent="0.35">
      <c r="A18" s="65"/>
      <c r="B18" s="65"/>
      <c r="C18" s="65"/>
      <c r="D18" s="65"/>
      <c r="E18" s="65"/>
      <c r="F18" s="65"/>
      <c r="G18" s="66"/>
      <c r="H18" s="65"/>
      <c r="I18" s="65"/>
      <c r="J18" s="65"/>
    </row>
    <row r="19" spans="1:10" x14ac:dyDescent="0.35">
      <c r="A19" s="65"/>
      <c r="B19" s="65"/>
      <c r="C19" s="65"/>
      <c r="D19" s="65"/>
      <c r="E19" s="65"/>
      <c r="F19" s="65"/>
      <c r="G19" s="66"/>
      <c r="H19" s="65"/>
      <c r="I19" s="65"/>
      <c r="J19" s="65"/>
    </row>
    <row r="20" spans="1:10" x14ac:dyDescent="0.35">
      <c r="A20" s="65"/>
      <c r="B20" s="65"/>
      <c r="C20" s="65"/>
      <c r="D20" s="65"/>
      <c r="E20" s="65"/>
      <c r="F20" s="65"/>
      <c r="G20" s="66"/>
      <c r="H20" s="65"/>
      <c r="I20" s="65"/>
      <c r="J20" s="65"/>
    </row>
    <row r="21" spans="1:10" x14ac:dyDescent="0.35">
      <c r="A21" s="65"/>
      <c r="B21" s="65"/>
      <c r="C21" s="65"/>
      <c r="D21" s="65"/>
      <c r="E21" s="65"/>
      <c r="F21" s="65"/>
      <c r="G21" s="66"/>
      <c r="H21" s="65"/>
      <c r="I21" s="65"/>
      <c r="J21" s="65"/>
    </row>
    <row r="22" spans="1:10" x14ac:dyDescent="0.35">
      <c r="A22" s="65"/>
      <c r="B22" s="65"/>
      <c r="C22" s="65"/>
      <c r="D22" s="65"/>
      <c r="E22" s="65"/>
      <c r="F22" s="65"/>
      <c r="G22" s="66"/>
      <c r="H22" s="65"/>
      <c r="I22" s="65"/>
      <c r="J22" s="65"/>
    </row>
    <row r="23" spans="1:10" x14ac:dyDescent="0.35">
      <c r="A23" s="65"/>
      <c r="B23" s="65"/>
      <c r="C23" s="65"/>
      <c r="D23" s="65"/>
      <c r="E23" s="65"/>
      <c r="F23" s="65"/>
      <c r="G23" s="66"/>
      <c r="H23" s="65"/>
      <c r="I23" s="65"/>
      <c r="J23" s="65"/>
    </row>
    <row r="24" spans="1:10" x14ac:dyDescent="0.35">
      <c r="A24" s="65"/>
      <c r="B24" s="65"/>
      <c r="C24" s="65"/>
      <c r="D24" s="65"/>
      <c r="E24" s="65"/>
      <c r="F24" s="65"/>
      <c r="G24" s="66"/>
      <c r="H24" s="65"/>
      <c r="I24" s="65"/>
      <c r="J24" s="65"/>
    </row>
    <row r="25" spans="1:10" x14ac:dyDescent="0.35">
      <c r="A25" s="65"/>
      <c r="B25" s="65"/>
      <c r="C25" s="65"/>
      <c r="D25" s="65"/>
      <c r="E25" s="65"/>
      <c r="F25" s="65"/>
      <c r="G25" s="66"/>
      <c r="H25" s="65"/>
      <c r="I25" s="65"/>
      <c r="J25" s="65"/>
    </row>
    <row r="26" spans="1:10" x14ac:dyDescent="0.35">
      <c r="A26" s="65"/>
      <c r="B26" s="65"/>
      <c r="C26" s="65"/>
      <c r="D26" s="65"/>
      <c r="E26" s="65"/>
      <c r="F26" s="65"/>
      <c r="G26" s="66"/>
      <c r="H26" s="65"/>
      <c r="I26" s="65"/>
      <c r="J26" s="65"/>
    </row>
    <row r="27" spans="1:10" x14ac:dyDescent="0.35">
      <c r="A27" s="65"/>
      <c r="B27" s="65"/>
      <c r="C27" s="65"/>
      <c r="D27" s="65"/>
      <c r="E27" s="65"/>
      <c r="F27" s="65"/>
      <c r="G27" s="66"/>
      <c r="H27" s="65"/>
      <c r="I27" s="65"/>
      <c r="J27" s="65"/>
    </row>
    <row r="28" spans="1:10" x14ac:dyDescent="0.35">
      <c r="A28" s="65"/>
      <c r="B28" s="65"/>
      <c r="C28" s="65"/>
      <c r="D28" s="65"/>
      <c r="E28" s="65"/>
      <c r="F28" s="65"/>
      <c r="G28" s="66"/>
      <c r="H28" s="65"/>
      <c r="I28" s="65"/>
      <c r="J28" s="65"/>
    </row>
    <row r="29" spans="1:10" x14ac:dyDescent="0.35">
      <c r="A29" s="65"/>
      <c r="B29" s="65"/>
      <c r="C29" s="65"/>
      <c r="D29" s="65"/>
      <c r="E29" s="65"/>
      <c r="F29" s="65"/>
      <c r="G29" s="66"/>
      <c r="H29" s="65"/>
      <c r="I29" s="65"/>
      <c r="J29" s="65"/>
    </row>
    <row r="30" spans="1:10" x14ac:dyDescent="0.35">
      <c r="A30" s="65"/>
      <c r="B30" s="65"/>
      <c r="C30" s="65"/>
      <c r="D30" s="65"/>
      <c r="E30" s="65"/>
      <c r="F30" s="65"/>
      <c r="G30" s="66"/>
      <c r="H30" s="65"/>
      <c r="I30" s="65"/>
      <c r="J30" s="65"/>
    </row>
    <row r="31" spans="1:10" x14ac:dyDescent="0.35">
      <c r="A31" s="65"/>
      <c r="B31" s="65"/>
      <c r="C31" s="65"/>
      <c r="D31" s="65"/>
      <c r="E31" s="65"/>
      <c r="F31" s="65"/>
      <c r="G31" s="66"/>
      <c r="H31" s="65"/>
      <c r="I31" s="65"/>
      <c r="J31" s="65"/>
    </row>
    <row r="32" spans="1:10" x14ac:dyDescent="0.35">
      <c r="A32" s="65"/>
      <c r="B32" s="65"/>
      <c r="C32" s="65"/>
      <c r="D32" s="65"/>
      <c r="E32" s="65"/>
      <c r="F32" s="65"/>
      <c r="G32" s="66"/>
      <c r="H32" s="65"/>
      <c r="I32" s="65"/>
      <c r="J32" s="65"/>
    </row>
    <row r="33" spans="1:10" x14ac:dyDescent="0.35">
      <c r="A33" s="65"/>
      <c r="B33" s="65"/>
      <c r="C33" s="65"/>
      <c r="D33" s="65"/>
      <c r="E33" s="65"/>
      <c r="F33" s="65"/>
      <c r="G33" s="66"/>
      <c r="H33" s="65"/>
      <c r="I33" s="65"/>
      <c r="J33" s="65"/>
    </row>
    <row r="34" spans="1:10" x14ac:dyDescent="0.35">
      <c r="A34" s="65"/>
      <c r="B34" s="65"/>
      <c r="C34" s="65"/>
      <c r="D34" s="65"/>
      <c r="E34" s="65"/>
      <c r="F34" s="65"/>
      <c r="G34" s="66"/>
      <c r="H34" s="65"/>
      <c r="I34" s="65"/>
      <c r="J34" s="65"/>
    </row>
    <row r="35" spans="1:10" x14ac:dyDescent="0.35">
      <c r="A35" s="65"/>
      <c r="B35" s="65"/>
      <c r="C35" s="65"/>
      <c r="D35" s="65"/>
      <c r="E35" s="65"/>
      <c r="F35" s="65"/>
      <c r="G35" s="66"/>
      <c r="H35" s="65"/>
      <c r="I35" s="65"/>
      <c r="J35" s="65"/>
    </row>
    <row r="36" spans="1:10" x14ac:dyDescent="0.35">
      <c r="A36" s="65"/>
      <c r="B36" s="65"/>
      <c r="C36" s="65"/>
      <c r="D36" s="65"/>
      <c r="E36" s="65"/>
      <c r="F36" s="65"/>
      <c r="G36" s="66"/>
      <c r="H36" s="65"/>
      <c r="I36" s="65"/>
      <c r="J36" s="65"/>
    </row>
    <row r="37" spans="1:10" x14ac:dyDescent="0.35">
      <c r="A37" s="65"/>
      <c r="B37" s="65"/>
      <c r="C37" s="65"/>
      <c r="D37" s="65"/>
      <c r="E37" s="65"/>
      <c r="F37" s="65"/>
      <c r="G37" s="66"/>
      <c r="H37" s="65"/>
      <c r="I37" s="65"/>
      <c r="J37" s="65"/>
    </row>
    <row r="38" spans="1:10" x14ac:dyDescent="0.35">
      <c r="A38" s="65"/>
      <c r="B38" s="65"/>
      <c r="C38" s="65"/>
      <c r="D38" s="65"/>
      <c r="E38" s="65"/>
      <c r="F38" s="65"/>
      <c r="G38" s="66"/>
      <c r="H38" s="65"/>
      <c r="I38" s="65"/>
      <c r="J38" s="65"/>
    </row>
    <row r="39" spans="1:10" x14ac:dyDescent="0.35">
      <c r="A39" s="65"/>
      <c r="B39" s="65"/>
      <c r="C39" s="65"/>
      <c r="D39" s="65"/>
      <c r="E39" s="65"/>
      <c r="F39" s="65"/>
      <c r="G39" s="66"/>
      <c r="H39" s="65"/>
      <c r="I39" s="65"/>
      <c r="J39" s="65"/>
    </row>
    <row r="40" spans="1:10" x14ac:dyDescent="0.35">
      <c r="A40" s="65"/>
      <c r="B40" s="65"/>
      <c r="C40" s="65"/>
      <c r="D40" s="65"/>
      <c r="E40" s="65"/>
      <c r="F40" s="65"/>
      <c r="G40" s="66"/>
      <c r="H40" s="65"/>
      <c r="I40" s="65"/>
      <c r="J40" s="65"/>
    </row>
    <row r="41" spans="1:10" x14ac:dyDescent="0.35">
      <c r="A41" s="65"/>
      <c r="B41" s="65"/>
      <c r="C41" s="65"/>
      <c r="D41" s="65"/>
      <c r="E41" s="65"/>
      <c r="F41" s="65"/>
      <c r="G41" s="66"/>
      <c r="H41" s="65"/>
      <c r="I41" s="65"/>
      <c r="J41" s="65"/>
    </row>
    <row r="42" spans="1:10" x14ac:dyDescent="0.35">
      <c r="A42" s="65"/>
      <c r="B42" s="65"/>
      <c r="C42" s="65"/>
      <c r="D42" s="65"/>
      <c r="E42" s="65"/>
      <c r="F42" s="65"/>
      <c r="G42" s="66"/>
      <c r="H42" s="65"/>
      <c r="I42" s="65"/>
      <c r="J42" s="65"/>
    </row>
    <row r="43" spans="1:10" x14ac:dyDescent="0.35">
      <c r="A43" s="65"/>
      <c r="B43" s="65"/>
      <c r="C43" s="65"/>
      <c r="D43" s="65"/>
      <c r="E43" s="65"/>
      <c r="F43" s="65"/>
      <c r="G43" s="66"/>
      <c r="H43" s="65"/>
      <c r="I43" s="65"/>
      <c r="J43" s="65"/>
    </row>
    <row r="44" spans="1:10" x14ac:dyDescent="0.35">
      <c r="A44" s="65"/>
      <c r="B44" s="65"/>
      <c r="C44" s="65"/>
      <c r="D44" s="65"/>
      <c r="E44" s="65"/>
      <c r="F44" s="65"/>
      <c r="G44" s="66"/>
      <c r="H44" s="65"/>
      <c r="I44" s="65"/>
      <c r="J44" s="65"/>
    </row>
    <row r="45" spans="1:10" x14ac:dyDescent="0.35">
      <c r="A45" s="65"/>
      <c r="B45" s="65"/>
      <c r="C45" s="65"/>
      <c r="D45" s="65"/>
      <c r="E45" s="65"/>
      <c r="F45" s="65"/>
      <c r="G45" s="66"/>
      <c r="H45" s="65"/>
      <c r="I45" s="65"/>
      <c r="J45" s="65"/>
    </row>
    <row r="46" spans="1:10" x14ac:dyDescent="0.35">
      <c r="A46" s="65"/>
      <c r="B46" s="65"/>
      <c r="C46" s="65"/>
      <c r="D46" s="65"/>
      <c r="E46" s="65"/>
      <c r="F46" s="65"/>
      <c r="G46" s="66"/>
      <c r="H46" s="65"/>
      <c r="I46" s="65"/>
      <c r="J46" s="65"/>
    </row>
    <row r="47" spans="1:10" x14ac:dyDescent="0.35">
      <c r="A47" s="65"/>
      <c r="B47" s="65"/>
      <c r="C47" s="65"/>
      <c r="D47" s="65"/>
      <c r="E47" s="65"/>
      <c r="F47" s="65"/>
      <c r="G47" s="66"/>
      <c r="H47" s="65"/>
      <c r="I47" s="65"/>
      <c r="J47" s="65"/>
    </row>
    <row r="48" spans="1:10" x14ac:dyDescent="0.35">
      <c r="A48" s="65"/>
      <c r="B48" s="65"/>
      <c r="C48" s="65"/>
      <c r="D48" s="65"/>
      <c r="E48" s="65"/>
      <c r="F48" s="65"/>
      <c r="G48" s="66"/>
      <c r="H48" s="65"/>
      <c r="I48" s="65"/>
      <c r="J48" s="65"/>
    </row>
    <row r="49" spans="1:10" x14ac:dyDescent="0.35">
      <c r="A49" s="65"/>
      <c r="B49" s="65"/>
      <c r="C49" s="65"/>
      <c r="D49" s="65"/>
      <c r="E49" s="65"/>
      <c r="F49" s="65"/>
      <c r="G49" s="66"/>
      <c r="H49" s="65"/>
      <c r="I49" s="65"/>
      <c r="J49" s="65"/>
    </row>
    <row r="50" spans="1:10" x14ac:dyDescent="0.35">
      <c r="A50" s="65"/>
      <c r="B50" s="65"/>
      <c r="C50" s="65"/>
      <c r="D50" s="65"/>
      <c r="E50" s="65"/>
      <c r="F50" s="65"/>
      <c r="G50" s="66"/>
      <c r="H50" s="65"/>
      <c r="I50" s="65"/>
      <c r="J50" s="65"/>
    </row>
    <row r="51" spans="1:10" x14ac:dyDescent="0.35">
      <c r="A51" s="65"/>
      <c r="B51" s="65"/>
      <c r="C51" s="65"/>
      <c r="D51" s="65"/>
      <c r="E51" s="65"/>
      <c r="F51" s="65"/>
      <c r="G51" s="66"/>
      <c r="H51" s="65"/>
      <c r="I51" s="65"/>
      <c r="J51" s="65"/>
    </row>
    <row r="52" spans="1:10" x14ac:dyDescent="0.35">
      <c r="A52" s="65"/>
      <c r="B52" s="65"/>
      <c r="C52" s="65"/>
      <c r="D52" s="65"/>
      <c r="E52" s="65"/>
      <c r="F52" s="65"/>
      <c r="G52" s="66"/>
      <c r="H52" s="65"/>
      <c r="I52" s="65"/>
      <c r="J52" s="65"/>
    </row>
    <row r="53" spans="1:10" x14ac:dyDescent="0.35">
      <c r="A53" s="65"/>
      <c r="B53" s="65"/>
      <c r="C53" s="65"/>
      <c r="D53" s="65"/>
      <c r="E53" s="65"/>
      <c r="F53" s="65"/>
      <c r="G53" s="66"/>
      <c r="H53" s="65"/>
      <c r="I53" s="65"/>
      <c r="J53" s="65"/>
    </row>
    <row r="54" spans="1:10" x14ac:dyDescent="0.35">
      <c r="A54" s="65"/>
      <c r="B54" s="65"/>
      <c r="C54" s="65"/>
      <c r="D54" s="65"/>
      <c r="E54" s="65"/>
      <c r="F54" s="65"/>
      <c r="G54" s="66"/>
      <c r="H54" s="65"/>
      <c r="I54" s="65"/>
      <c r="J54" s="65"/>
    </row>
    <row r="55" spans="1:10" x14ac:dyDescent="0.35">
      <c r="A55" s="65"/>
      <c r="B55" s="65"/>
      <c r="C55" s="65"/>
      <c r="D55" s="65"/>
      <c r="E55" s="65"/>
      <c r="F55" s="65"/>
      <c r="G55" s="66"/>
      <c r="H55" s="65"/>
      <c r="I55" s="65"/>
      <c r="J55" s="65"/>
    </row>
    <row r="56" spans="1:10" x14ac:dyDescent="0.35">
      <c r="A56" s="65"/>
      <c r="B56" s="65"/>
      <c r="C56" s="65"/>
      <c r="D56" s="65"/>
      <c r="E56" s="65"/>
      <c r="F56" s="65"/>
      <c r="G56" s="66"/>
      <c r="H56" s="65"/>
      <c r="I56" s="65"/>
      <c r="J56" s="65"/>
    </row>
    <row r="57" spans="1:10" x14ac:dyDescent="0.35">
      <c r="A57" s="65"/>
      <c r="B57" s="65"/>
      <c r="C57" s="65"/>
      <c r="D57" s="65"/>
      <c r="E57" s="65"/>
      <c r="F57" s="65"/>
      <c r="G57" s="66"/>
      <c r="H57" s="65"/>
      <c r="I57" s="65"/>
      <c r="J57" s="65"/>
    </row>
    <row r="58" spans="1:10" x14ac:dyDescent="0.35">
      <c r="A58" s="65"/>
      <c r="B58" s="65"/>
      <c r="C58" s="65"/>
      <c r="D58" s="65"/>
      <c r="E58" s="65"/>
      <c r="F58" s="65"/>
      <c r="G58" s="66"/>
      <c r="H58" s="65"/>
      <c r="I58" s="65"/>
      <c r="J58" s="65"/>
    </row>
    <row r="59" spans="1:10" x14ac:dyDescent="0.35">
      <c r="A59" s="65"/>
      <c r="B59" s="65"/>
      <c r="C59" s="65"/>
      <c r="D59" s="65"/>
      <c r="E59" s="65"/>
      <c r="F59" s="65"/>
      <c r="G59" s="66"/>
      <c r="H59" s="65"/>
      <c r="I59" s="65"/>
      <c r="J59" s="65"/>
    </row>
    <row r="60" spans="1:10" x14ac:dyDescent="0.35">
      <c r="A60" s="65"/>
      <c r="B60" s="65"/>
      <c r="C60" s="65"/>
      <c r="D60" s="65"/>
      <c r="E60" s="65"/>
      <c r="F60" s="65"/>
      <c r="G60" s="66"/>
      <c r="H60" s="65"/>
      <c r="I60" s="65"/>
      <c r="J60" s="65"/>
    </row>
    <row r="61" spans="1:10" x14ac:dyDescent="0.35">
      <c r="A61" s="65"/>
      <c r="B61" s="65"/>
      <c r="C61" s="65"/>
      <c r="D61" s="65"/>
      <c r="E61" s="65"/>
      <c r="F61" s="65"/>
      <c r="G61" s="66"/>
      <c r="H61" s="65"/>
      <c r="I61" s="65"/>
      <c r="J61" s="65"/>
    </row>
    <row r="62" spans="1:10" x14ac:dyDescent="0.35">
      <c r="A62" s="65"/>
      <c r="B62" s="65"/>
      <c r="C62" s="65"/>
      <c r="D62" s="65"/>
      <c r="E62" s="65"/>
      <c r="F62" s="65"/>
      <c r="G62" s="66"/>
      <c r="H62" s="65"/>
      <c r="I62" s="65"/>
      <c r="J62" s="65"/>
    </row>
    <row r="63" spans="1:10" x14ac:dyDescent="0.35">
      <c r="A63" s="65"/>
      <c r="B63" s="65"/>
      <c r="C63" s="65"/>
      <c r="D63" s="65"/>
      <c r="E63" s="65"/>
      <c r="F63" s="65"/>
      <c r="G63" s="66"/>
      <c r="H63" s="65"/>
      <c r="I63" s="65"/>
      <c r="J63" s="65"/>
    </row>
    <row r="64" spans="1:10" x14ac:dyDescent="0.35">
      <c r="A64" s="65"/>
      <c r="B64" s="65"/>
      <c r="C64" s="65"/>
      <c r="D64" s="65"/>
      <c r="E64" s="65"/>
      <c r="F64" s="65"/>
      <c r="G64" s="66"/>
      <c r="H64" s="65"/>
      <c r="I64" s="65"/>
      <c r="J64" s="65"/>
    </row>
    <row r="65" spans="1:10" x14ac:dyDescent="0.35">
      <c r="A65" s="65"/>
      <c r="B65" s="65"/>
      <c r="C65" s="65"/>
      <c r="D65" s="65"/>
      <c r="E65" s="65"/>
      <c r="F65" s="65"/>
      <c r="G65" s="66"/>
      <c r="H65" s="65"/>
      <c r="I65" s="65"/>
      <c r="J65" s="65"/>
    </row>
    <row r="66" spans="1:10" x14ac:dyDescent="0.35">
      <c r="A66" s="65"/>
      <c r="B66" s="65"/>
      <c r="C66" s="65"/>
      <c r="D66" s="65"/>
      <c r="E66" s="65"/>
      <c r="F66" s="65"/>
      <c r="G66" s="66"/>
      <c r="H66" s="65"/>
      <c r="I66" s="65"/>
      <c r="J66" s="65"/>
    </row>
    <row r="67" spans="1:10" x14ac:dyDescent="0.35">
      <c r="A67" s="65"/>
      <c r="B67" s="65"/>
      <c r="C67" s="65"/>
      <c r="D67" s="65"/>
      <c r="E67" s="65"/>
      <c r="F67" s="65"/>
      <c r="G67" s="66"/>
      <c r="H67" s="65"/>
      <c r="I67" s="65"/>
      <c r="J67" s="65"/>
    </row>
    <row r="68" spans="1:10" x14ac:dyDescent="0.35">
      <c r="A68" s="65"/>
      <c r="B68" s="65"/>
      <c r="C68" s="65"/>
      <c r="D68" s="65"/>
      <c r="E68" s="65"/>
      <c r="F68" s="65"/>
      <c r="G68" s="66"/>
      <c r="H68" s="65"/>
      <c r="I68" s="65"/>
      <c r="J68" s="65"/>
    </row>
    <row r="69" spans="1:10" x14ac:dyDescent="0.35">
      <c r="A69" s="65"/>
      <c r="B69" s="65"/>
      <c r="C69" s="65"/>
      <c r="D69" s="65"/>
      <c r="E69" s="65"/>
      <c r="F69" s="65"/>
      <c r="G69" s="66"/>
      <c r="H69" s="65"/>
      <c r="I69" s="65"/>
      <c r="J69" s="65"/>
    </row>
    <row r="70" spans="1:10" x14ac:dyDescent="0.35">
      <c r="A70" s="65"/>
      <c r="B70" s="65"/>
      <c r="C70" s="65"/>
      <c r="D70" s="65"/>
      <c r="E70" s="65"/>
      <c r="F70" s="65"/>
      <c r="G70" s="66"/>
      <c r="H70" s="65"/>
      <c r="I70" s="65"/>
      <c r="J70" s="65"/>
    </row>
    <row r="71" spans="1:10" x14ac:dyDescent="0.35">
      <c r="A71" s="65"/>
      <c r="B71" s="65"/>
      <c r="C71" s="65"/>
      <c r="D71" s="65"/>
      <c r="E71" s="65"/>
      <c r="F71" s="65"/>
      <c r="G71" s="66"/>
      <c r="H71" s="65"/>
      <c r="I71" s="65"/>
      <c r="J71" s="65"/>
    </row>
    <row r="72" spans="1:10" x14ac:dyDescent="0.35">
      <c r="A72" s="65"/>
      <c r="B72" s="65"/>
      <c r="C72" s="65"/>
      <c r="D72" s="65"/>
      <c r="E72" s="65"/>
      <c r="F72" s="65"/>
      <c r="G72" s="66"/>
      <c r="H72" s="65"/>
      <c r="I72" s="65"/>
      <c r="J72" s="65"/>
    </row>
    <row r="73" spans="1:10" x14ac:dyDescent="0.35">
      <c r="A73" s="65"/>
      <c r="B73" s="65"/>
      <c r="C73" s="65"/>
      <c r="D73" s="65"/>
      <c r="E73" s="65"/>
      <c r="F73" s="65"/>
      <c r="G73" s="66"/>
      <c r="H73" s="65"/>
      <c r="I73" s="65"/>
      <c r="J73" s="65"/>
    </row>
    <row r="74" spans="1:10" x14ac:dyDescent="0.35">
      <c r="A74" s="65"/>
      <c r="B74" s="65"/>
      <c r="C74" s="65"/>
      <c r="D74" s="65"/>
      <c r="E74" s="65"/>
      <c r="F74" s="65"/>
      <c r="G74" s="66"/>
      <c r="H74" s="65"/>
      <c r="I74" s="65"/>
      <c r="J74" s="65"/>
    </row>
    <row r="75" spans="1:10" x14ac:dyDescent="0.35">
      <c r="A75" s="65"/>
      <c r="B75" s="65"/>
      <c r="C75" s="65"/>
      <c r="D75" s="65"/>
      <c r="E75" s="65"/>
      <c r="F75" s="65"/>
      <c r="G75" s="66"/>
      <c r="H75" s="65"/>
      <c r="I75" s="65"/>
      <c r="J75" s="65"/>
    </row>
    <row r="76" spans="1:10" x14ac:dyDescent="0.35">
      <c r="A76" s="65"/>
      <c r="B76" s="65"/>
      <c r="C76" s="65"/>
      <c r="D76" s="65"/>
      <c r="E76" s="65"/>
      <c r="F76" s="65"/>
      <c r="G76" s="66"/>
      <c r="H76" s="65"/>
      <c r="I76" s="65"/>
      <c r="J76" s="65"/>
    </row>
    <row r="77" spans="1:10" x14ac:dyDescent="0.35">
      <c r="A77" s="65"/>
      <c r="B77" s="65"/>
      <c r="C77" s="65"/>
      <c r="D77" s="65"/>
      <c r="E77" s="65"/>
      <c r="F77" s="65"/>
      <c r="G77" s="66"/>
      <c r="H77" s="65"/>
      <c r="I77" s="65"/>
      <c r="J77" s="65"/>
    </row>
    <row r="78" spans="1:10" x14ac:dyDescent="0.35">
      <c r="A78" s="65"/>
      <c r="B78" s="65"/>
      <c r="C78" s="65"/>
      <c r="D78" s="65"/>
      <c r="E78" s="65"/>
      <c r="F78" s="65"/>
      <c r="G78" s="66"/>
      <c r="H78" s="65"/>
      <c r="I78" s="65"/>
      <c r="J78" s="65"/>
    </row>
    <row r="79" spans="1:10" x14ac:dyDescent="0.35">
      <c r="A79" s="65"/>
      <c r="B79" s="65"/>
      <c r="C79" s="65"/>
      <c r="D79" s="65"/>
      <c r="E79" s="65"/>
      <c r="F79" s="65"/>
      <c r="G79" s="66"/>
      <c r="H79" s="65"/>
      <c r="I79" s="65"/>
      <c r="J79" s="65"/>
    </row>
    <row r="80" spans="1:10" x14ac:dyDescent="0.35">
      <c r="A80" s="65"/>
      <c r="B80" s="65"/>
      <c r="C80" s="65"/>
      <c r="D80" s="65"/>
      <c r="E80" s="65"/>
      <c r="F80" s="65"/>
      <c r="G80" s="66"/>
      <c r="H80" s="65"/>
      <c r="I80" s="65"/>
      <c r="J80" s="65"/>
    </row>
    <row r="81" spans="1:10" x14ac:dyDescent="0.35">
      <c r="A81" s="65"/>
      <c r="B81" s="65"/>
      <c r="C81" s="65"/>
      <c r="D81" s="65"/>
      <c r="E81" s="65"/>
      <c r="F81" s="65"/>
      <c r="G81" s="66"/>
      <c r="H81" s="65"/>
      <c r="I81" s="65"/>
      <c r="J81" s="65"/>
    </row>
    <row r="82" spans="1:10" x14ac:dyDescent="0.35">
      <c r="A82" s="65"/>
      <c r="B82" s="65"/>
      <c r="C82" s="65"/>
      <c r="D82" s="65"/>
      <c r="E82" s="65"/>
      <c r="F82" s="65"/>
      <c r="G82" s="66"/>
      <c r="H82" s="65"/>
      <c r="I82" s="65"/>
      <c r="J82" s="65"/>
    </row>
    <row r="83" spans="1:10" x14ac:dyDescent="0.35">
      <c r="A83" s="65"/>
      <c r="B83" s="65"/>
      <c r="C83" s="65"/>
      <c r="D83" s="65"/>
      <c r="E83" s="65"/>
      <c r="F83" s="65"/>
      <c r="G83" s="66"/>
      <c r="H83" s="65"/>
      <c r="I83" s="65"/>
      <c r="J83" s="65"/>
    </row>
    <row r="84" spans="1:10" x14ac:dyDescent="0.35">
      <c r="A84" s="65"/>
      <c r="B84" s="65"/>
      <c r="C84" s="65"/>
      <c r="D84" s="65"/>
      <c r="E84" s="65"/>
      <c r="F84" s="65"/>
      <c r="G84" s="66"/>
      <c r="H84" s="65"/>
      <c r="I84" s="65"/>
      <c r="J84" s="65"/>
    </row>
    <row r="85" spans="1:10" x14ac:dyDescent="0.35">
      <c r="A85" s="65"/>
      <c r="B85" s="65"/>
      <c r="C85" s="65"/>
      <c r="D85" s="65"/>
      <c r="E85" s="65"/>
      <c r="F85" s="65"/>
      <c r="G85" s="66"/>
      <c r="H85" s="65"/>
      <c r="I85" s="65"/>
      <c r="J85" s="65"/>
    </row>
    <row r="86" spans="1:10" x14ac:dyDescent="0.35">
      <c r="A86" s="65"/>
      <c r="B86" s="65"/>
      <c r="C86" s="65"/>
      <c r="D86" s="65"/>
      <c r="E86" s="65"/>
      <c r="F86" s="65"/>
      <c r="G86" s="66"/>
      <c r="H86" s="65"/>
      <c r="I86" s="65"/>
      <c r="J86" s="65"/>
    </row>
    <row r="87" spans="1:10" x14ac:dyDescent="0.35">
      <c r="A87" s="65"/>
      <c r="B87" s="65"/>
      <c r="C87" s="65"/>
      <c r="D87" s="65"/>
      <c r="E87" s="65"/>
      <c r="F87" s="65"/>
      <c r="G87" s="66"/>
      <c r="H87" s="65"/>
      <c r="I87" s="65"/>
      <c r="J87" s="65"/>
    </row>
    <row r="88" spans="1:10" x14ac:dyDescent="0.35">
      <c r="A88" s="65"/>
      <c r="B88" s="65"/>
      <c r="C88" s="65"/>
      <c r="D88" s="65"/>
      <c r="E88" s="65"/>
      <c r="F88" s="65"/>
      <c r="G88" s="66"/>
      <c r="H88" s="65"/>
      <c r="I88" s="65"/>
      <c r="J88" s="65"/>
    </row>
    <row r="89" spans="1:10" x14ac:dyDescent="0.35">
      <c r="A89" s="65"/>
      <c r="B89" s="65"/>
      <c r="C89" s="65"/>
      <c r="D89" s="65"/>
      <c r="E89" s="65"/>
      <c r="F89" s="65"/>
      <c r="G89" s="66"/>
      <c r="H89" s="65"/>
      <c r="I89" s="65"/>
      <c r="J89" s="65"/>
    </row>
    <row r="90" spans="1:10" x14ac:dyDescent="0.35">
      <c r="A90" s="65"/>
      <c r="B90" s="65"/>
      <c r="C90" s="65"/>
      <c r="D90" s="65"/>
      <c r="E90" s="65"/>
      <c r="F90" s="65"/>
      <c r="G90" s="66"/>
      <c r="H90" s="65"/>
      <c r="I90" s="65"/>
      <c r="J90" s="65"/>
    </row>
    <row r="91" spans="1:10" x14ac:dyDescent="0.35">
      <c r="A91" s="65"/>
      <c r="B91" s="65"/>
      <c r="C91" s="65"/>
      <c r="D91" s="65"/>
      <c r="E91" s="65"/>
      <c r="F91" s="65"/>
      <c r="G91" s="66"/>
      <c r="H91" s="65"/>
      <c r="I91" s="65"/>
      <c r="J91" s="65"/>
    </row>
    <row r="92" spans="1:10" x14ac:dyDescent="0.35">
      <c r="A92" s="65"/>
      <c r="B92" s="65"/>
      <c r="C92" s="65"/>
      <c r="D92" s="65"/>
      <c r="E92" s="65"/>
      <c r="F92" s="65"/>
      <c r="G92" s="66"/>
      <c r="H92" s="65"/>
      <c r="I92" s="65"/>
      <c r="J92" s="65"/>
    </row>
    <row r="93" spans="1:10" x14ac:dyDescent="0.35">
      <c r="A93" s="65"/>
      <c r="B93" s="65"/>
      <c r="C93" s="65"/>
      <c r="D93" s="65"/>
      <c r="E93" s="65"/>
      <c r="F93" s="65"/>
      <c r="G93" s="66"/>
      <c r="H93" s="65"/>
      <c r="I93" s="65"/>
      <c r="J93" s="65"/>
    </row>
    <row r="94" spans="1:10" x14ac:dyDescent="0.35">
      <c r="A94" s="65"/>
      <c r="B94" s="65"/>
      <c r="C94" s="65"/>
      <c r="D94" s="65"/>
      <c r="E94" s="65"/>
      <c r="F94" s="65"/>
      <c r="G94" s="66"/>
      <c r="H94" s="65"/>
      <c r="I94" s="65"/>
      <c r="J94" s="65"/>
    </row>
    <row r="95" spans="1:10" x14ac:dyDescent="0.35">
      <c r="A95" s="65"/>
      <c r="B95" s="65"/>
      <c r="C95" s="65"/>
      <c r="D95" s="65"/>
      <c r="E95" s="65"/>
      <c r="F95" s="65"/>
      <c r="G95" s="66"/>
      <c r="H95" s="65"/>
      <c r="I95" s="65"/>
      <c r="J95" s="65"/>
    </row>
    <row r="96" spans="1:10" x14ac:dyDescent="0.35">
      <c r="A96" s="65"/>
      <c r="B96" s="65"/>
      <c r="C96" s="65"/>
      <c r="D96" s="65"/>
      <c r="E96" s="65"/>
      <c r="F96" s="65"/>
      <c r="G96" s="66"/>
      <c r="H96" s="65"/>
      <c r="I96" s="65"/>
      <c r="J96" s="65"/>
    </row>
    <row r="97" spans="1:10" x14ac:dyDescent="0.35">
      <c r="A97" s="65"/>
      <c r="B97" s="65"/>
      <c r="C97" s="65"/>
      <c r="D97" s="65"/>
      <c r="E97" s="65"/>
      <c r="F97" s="65"/>
      <c r="G97" s="66"/>
      <c r="H97" s="65"/>
      <c r="I97" s="65"/>
      <c r="J97" s="65"/>
    </row>
    <row r="98" spans="1:10" x14ac:dyDescent="0.35">
      <c r="A98" s="65"/>
      <c r="B98" s="65"/>
      <c r="C98" s="65"/>
      <c r="D98" s="65"/>
      <c r="E98" s="65"/>
      <c r="F98" s="65"/>
      <c r="G98" s="66"/>
      <c r="H98" s="65"/>
      <c r="I98" s="65"/>
      <c r="J98" s="65"/>
    </row>
    <row r="99" spans="1:10" x14ac:dyDescent="0.35">
      <c r="A99" s="65"/>
      <c r="B99" s="65"/>
      <c r="C99" s="65"/>
      <c r="D99" s="65"/>
      <c r="E99" s="65"/>
      <c r="F99" s="65"/>
      <c r="G99" s="66"/>
      <c r="H99" s="65"/>
      <c r="I99" s="65"/>
      <c r="J99" s="65"/>
    </row>
    <row r="100" spans="1:10" x14ac:dyDescent="0.35">
      <c r="A100" s="65"/>
      <c r="B100" s="65"/>
      <c r="C100" s="65"/>
      <c r="D100" s="65"/>
      <c r="E100" s="65"/>
      <c r="F100" s="65"/>
      <c r="G100" s="66"/>
      <c r="H100" s="65"/>
      <c r="I100" s="65"/>
      <c r="J100" s="65"/>
    </row>
  </sheetData>
  <sheetProtection algorithmName="SHA-512" hashValue="pz+yryL0XYEzgqxE2Dk46xsO7xW40KvKmf9PVM0OGyesFEDyTcWft8Ze7tk5qLJIWu7BJe5mf06jKlrsp0L32A==" saltValue="FG3WIvC9U0cKVJ1Xe5CyLA==" spinCount="100000" sheet="1" objects="1" scenarios="1" selectLockedCells="1" sort="0"/>
  <mergeCells count="1">
    <mergeCell ref="A1:E3"/>
  </mergeCells>
  <dataValidations count="3">
    <dataValidation type="list" allowBlank="1" showInputMessage="1" showErrorMessage="1" sqref="C6:F1048576 C4:C5 I5:J1048576 D5:F5" xr:uid="{81BF621E-B220-4269-AA37-AB391112D126}">
      <formula1>"Yes, No"</formula1>
    </dataValidation>
    <dataValidation type="list" allowBlank="1" showInputMessage="1" showErrorMessage="1" sqref="H101:H1048576" xr:uid="{48C39CBC-8B45-4490-891E-7E4D8DABDDE3}">
      <formula1>"Proficient, Competent, Client-Centered, Generally Inconsistent, Fundamentally Inconsistent"</formula1>
    </dataValidation>
    <dataValidation type="list" allowBlank="1" showInputMessage="1" showErrorMessage="1" sqref="H5:H100" xr:uid="{FA1503B5-E590-49E2-A4B5-CCDDDE478373}">
      <formula1>"Proficient (5), Competent (4), Client-Centered (3), Generally Inconsistent (2), Fundamentally Inconsistent (1)"</formula1>
    </dataValidation>
  </dataValidations>
  <pageMargins left="0.7" right="0.7" top="0.75" bottom="0.75" header="0.3" footer="0.3"/>
  <pageSetup orientation="portrait" r:id="rId1"/>
  <legacy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9816E-E2B4-47B8-874A-5A1A7FC7C6A0}">
  <dimension ref="A1:K100"/>
  <sheetViews>
    <sheetView workbookViewId="0">
      <selection activeCell="A7" sqref="A7"/>
    </sheetView>
  </sheetViews>
  <sheetFormatPr defaultRowHeight="14.5" x14ac:dyDescent="0.35"/>
  <cols>
    <col min="1" max="1" width="16.1796875" style="25" customWidth="1"/>
    <col min="2" max="2" width="15.81640625" style="25" customWidth="1"/>
    <col min="3" max="3" width="30.7265625" style="25" customWidth="1"/>
    <col min="4" max="4" width="37.81640625" style="25" customWidth="1"/>
    <col min="5" max="6" width="35.1796875" style="25" customWidth="1"/>
    <col min="7" max="7" width="42.7265625" style="28" customWidth="1"/>
    <col min="8" max="8" width="30.81640625" style="25" customWidth="1"/>
    <col min="9" max="9" width="41.1796875" style="25" customWidth="1"/>
    <col min="10" max="10" width="41.453125" style="25" customWidth="1"/>
  </cols>
  <sheetData>
    <row r="1" spans="1:11" x14ac:dyDescent="0.35">
      <c r="A1" s="98" t="s">
        <v>171</v>
      </c>
      <c r="B1" s="98"/>
      <c r="C1" s="98"/>
      <c r="D1" s="98"/>
      <c r="E1" s="98"/>
    </row>
    <row r="2" spans="1:11" x14ac:dyDescent="0.35">
      <c r="A2" s="98"/>
      <c r="B2" s="98"/>
      <c r="C2" s="98"/>
      <c r="D2" s="98"/>
      <c r="E2" s="98"/>
    </row>
    <row r="3" spans="1:11" ht="50" customHeight="1" x14ac:dyDescent="0.35">
      <c r="A3" s="98"/>
      <c r="B3" s="98"/>
      <c r="C3" s="98"/>
      <c r="D3" s="98"/>
      <c r="E3" s="98"/>
    </row>
    <row r="4" spans="1:11" ht="43.5" x14ac:dyDescent="0.35">
      <c r="A4" s="24" t="s">
        <v>141</v>
      </c>
      <c r="B4" s="24" t="s">
        <v>142</v>
      </c>
      <c r="C4" s="24" t="s">
        <v>69</v>
      </c>
      <c r="D4" s="24" t="s">
        <v>70</v>
      </c>
      <c r="E4" s="24" t="s">
        <v>71</v>
      </c>
      <c r="F4" s="24" t="s">
        <v>72</v>
      </c>
      <c r="G4" s="27" t="s">
        <v>73</v>
      </c>
      <c r="H4" s="24" t="s">
        <v>74</v>
      </c>
      <c r="I4" s="24" t="s">
        <v>75</v>
      </c>
      <c r="J4" s="24" t="s">
        <v>76</v>
      </c>
      <c r="K4" s="25"/>
    </row>
    <row r="5" spans="1:11" x14ac:dyDescent="0.35">
      <c r="A5" s="65"/>
      <c r="B5" s="65"/>
      <c r="C5" s="65"/>
      <c r="D5" s="65"/>
      <c r="E5" s="65"/>
      <c r="F5" s="65"/>
      <c r="G5" s="66"/>
      <c r="H5" s="65"/>
      <c r="I5" s="65"/>
      <c r="J5" s="65"/>
    </row>
    <row r="6" spans="1:11" x14ac:dyDescent="0.35">
      <c r="A6" s="65"/>
      <c r="B6" s="65"/>
      <c r="C6" s="65"/>
      <c r="D6" s="65"/>
      <c r="E6" s="65"/>
      <c r="F6" s="65"/>
      <c r="G6" s="66"/>
      <c r="H6" s="65"/>
      <c r="I6" s="65"/>
      <c r="J6" s="65"/>
    </row>
    <row r="7" spans="1:11" x14ac:dyDescent="0.35">
      <c r="A7" s="65"/>
      <c r="B7" s="65"/>
      <c r="C7" s="65"/>
      <c r="D7" s="65"/>
      <c r="E7" s="65"/>
      <c r="F7" s="65"/>
      <c r="G7" s="66"/>
      <c r="H7" s="65"/>
      <c r="I7" s="65"/>
      <c r="J7" s="65"/>
    </row>
    <row r="8" spans="1:11" x14ac:dyDescent="0.35">
      <c r="A8" s="65"/>
      <c r="B8" s="65"/>
      <c r="C8" s="65"/>
      <c r="D8" s="65"/>
      <c r="E8" s="65"/>
      <c r="F8" s="65"/>
      <c r="G8" s="66"/>
      <c r="H8" s="65"/>
      <c r="I8" s="65"/>
      <c r="J8" s="65"/>
    </row>
    <row r="9" spans="1:11" x14ac:dyDescent="0.35">
      <c r="A9" s="65"/>
      <c r="B9" s="65"/>
      <c r="C9" s="65"/>
      <c r="D9" s="65"/>
      <c r="E9" s="65"/>
      <c r="F9" s="65"/>
      <c r="G9" s="66"/>
      <c r="H9" s="65"/>
      <c r="I9" s="65"/>
      <c r="J9" s="65"/>
    </row>
    <row r="10" spans="1:11" x14ac:dyDescent="0.35">
      <c r="A10" s="65"/>
      <c r="B10" s="65"/>
      <c r="C10" s="65"/>
      <c r="D10" s="65"/>
      <c r="E10" s="65"/>
      <c r="F10" s="65"/>
      <c r="G10" s="66"/>
      <c r="H10" s="65"/>
      <c r="I10" s="65"/>
      <c r="J10" s="65"/>
    </row>
    <row r="11" spans="1:11" x14ac:dyDescent="0.35">
      <c r="A11" s="65"/>
      <c r="B11" s="65"/>
      <c r="C11" s="65"/>
      <c r="D11" s="65"/>
      <c r="E11" s="65"/>
      <c r="F11" s="65"/>
      <c r="G11" s="66"/>
      <c r="H11" s="65"/>
      <c r="I11" s="65"/>
      <c r="J11" s="65"/>
    </row>
    <row r="12" spans="1:11" x14ac:dyDescent="0.35">
      <c r="A12" s="65"/>
      <c r="B12" s="65"/>
      <c r="C12" s="65"/>
      <c r="D12" s="65"/>
      <c r="E12" s="65"/>
      <c r="F12" s="65"/>
      <c r="G12" s="66"/>
      <c r="H12" s="65"/>
      <c r="I12" s="65"/>
      <c r="J12" s="65"/>
    </row>
    <row r="13" spans="1:11" x14ac:dyDescent="0.35">
      <c r="A13" s="65"/>
      <c r="B13" s="65"/>
      <c r="C13" s="65"/>
      <c r="D13" s="65"/>
      <c r="E13" s="65"/>
      <c r="F13" s="65"/>
      <c r="G13" s="66"/>
      <c r="H13" s="65"/>
      <c r="I13" s="65"/>
      <c r="J13" s="65"/>
    </row>
    <row r="14" spans="1:11" x14ac:dyDescent="0.35">
      <c r="A14" s="65"/>
      <c r="B14" s="65"/>
      <c r="C14" s="65"/>
      <c r="D14" s="65"/>
      <c r="E14" s="65"/>
      <c r="F14" s="65"/>
      <c r="G14" s="66"/>
      <c r="H14" s="65"/>
      <c r="I14" s="65"/>
      <c r="J14" s="65"/>
    </row>
    <row r="15" spans="1:11" x14ac:dyDescent="0.35">
      <c r="A15" s="65"/>
      <c r="B15" s="65"/>
      <c r="C15" s="65"/>
      <c r="D15" s="65"/>
      <c r="E15" s="65"/>
      <c r="F15" s="65"/>
      <c r="G15" s="66"/>
      <c r="H15" s="65"/>
      <c r="I15" s="65"/>
      <c r="J15" s="65"/>
    </row>
    <row r="16" spans="1:11" x14ac:dyDescent="0.35">
      <c r="A16" s="65"/>
      <c r="B16" s="65"/>
      <c r="C16" s="65"/>
      <c r="D16" s="65"/>
      <c r="E16" s="65"/>
      <c r="F16" s="65"/>
      <c r="G16" s="66"/>
      <c r="H16" s="65"/>
      <c r="I16" s="65"/>
      <c r="J16" s="65"/>
    </row>
    <row r="17" spans="1:10" x14ac:dyDescent="0.35">
      <c r="A17" s="65"/>
      <c r="B17" s="65"/>
      <c r="C17" s="65"/>
      <c r="D17" s="65"/>
      <c r="E17" s="65"/>
      <c r="F17" s="65"/>
      <c r="G17" s="66"/>
      <c r="H17" s="65"/>
      <c r="I17" s="65"/>
      <c r="J17" s="65"/>
    </row>
    <row r="18" spans="1:10" x14ac:dyDescent="0.35">
      <c r="A18" s="65"/>
      <c r="B18" s="65"/>
      <c r="C18" s="65"/>
      <c r="D18" s="65"/>
      <c r="E18" s="65"/>
      <c r="F18" s="65"/>
      <c r="G18" s="66"/>
      <c r="H18" s="65"/>
      <c r="I18" s="65"/>
      <c r="J18" s="65"/>
    </row>
    <row r="19" spans="1:10" x14ac:dyDescent="0.35">
      <c r="A19" s="65"/>
      <c r="B19" s="65"/>
      <c r="C19" s="65"/>
      <c r="D19" s="65"/>
      <c r="E19" s="65"/>
      <c r="F19" s="65"/>
      <c r="G19" s="66"/>
      <c r="H19" s="65"/>
      <c r="I19" s="65"/>
      <c r="J19" s="65"/>
    </row>
    <row r="20" spans="1:10" x14ac:dyDescent="0.35">
      <c r="A20" s="65"/>
      <c r="B20" s="65"/>
      <c r="C20" s="65"/>
      <c r="D20" s="65"/>
      <c r="E20" s="65"/>
      <c r="F20" s="65"/>
      <c r="G20" s="66"/>
      <c r="H20" s="65"/>
      <c r="I20" s="65"/>
      <c r="J20" s="65"/>
    </row>
    <row r="21" spans="1:10" x14ac:dyDescent="0.35">
      <c r="A21" s="65"/>
      <c r="B21" s="65"/>
      <c r="C21" s="65"/>
      <c r="D21" s="65"/>
      <c r="E21" s="65"/>
      <c r="F21" s="65"/>
      <c r="G21" s="66"/>
      <c r="H21" s="65"/>
      <c r="I21" s="65"/>
      <c r="J21" s="65"/>
    </row>
    <row r="22" spans="1:10" x14ac:dyDescent="0.35">
      <c r="A22" s="65"/>
      <c r="B22" s="65"/>
      <c r="C22" s="65"/>
      <c r="D22" s="65"/>
      <c r="E22" s="65"/>
      <c r="F22" s="65"/>
      <c r="G22" s="66"/>
      <c r="H22" s="65"/>
      <c r="I22" s="65"/>
      <c r="J22" s="65"/>
    </row>
    <row r="23" spans="1:10" x14ac:dyDescent="0.35">
      <c r="A23" s="65"/>
      <c r="B23" s="65"/>
      <c r="C23" s="65"/>
      <c r="D23" s="65"/>
      <c r="E23" s="65"/>
      <c r="F23" s="65"/>
      <c r="G23" s="66"/>
      <c r="H23" s="65"/>
      <c r="I23" s="65"/>
      <c r="J23" s="65"/>
    </row>
    <row r="24" spans="1:10" x14ac:dyDescent="0.35">
      <c r="A24" s="65"/>
      <c r="B24" s="65"/>
      <c r="C24" s="65"/>
      <c r="D24" s="65"/>
      <c r="E24" s="65"/>
      <c r="F24" s="65"/>
      <c r="G24" s="66"/>
      <c r="H24" s="65"/>
      <c r="I24" s="65"/>
      <c r="J24" s="65"/>
    </row>
    <row r="25" spans="1:10" x14ac:dyDescent="0.35">
      <c r="A25" s="65"/>
      <c r="B25" s="65"/>
      <c r="C25" s="65"/>
      <c r="D25" s="65"/>
      <c r="E25" s="65"/>
      <c r="F25" s="65"/>
      <c r="G25" s="66"/>
      <c r="H25" s="65"/>
      <c r="I25" s="65"/>
      <c r="J25" s="65"/>
    </row>
    <row r="26" spans="1:10" x14ac:dyDescent="0.35">
      <c r="A26" s="65"/>
      <c r="B26" s="65"/>
      <c r="C26" s="65"/>
      <c r="D26" s="65"/>
      <c r="E26" s="65"/>
      <c r="F26" s="65"/>
      <c r="G26" s="66"/>
      <c r="H26" s="65"/>
      <c r="I26" s="65"/>
      <c r="J26" s="65"/>
    </row>
    <row r="27" spans="1:10" x14ac:dyDescent="0.35">
      <c r="A27" s="65"/>
      <c r="B27" s="65"/>
      <c r="C27" s="65"/>
      <c r="D27" s="65"/>
      <c r="E27" s="65"/>
      <c r="F27" s="65"/>
      <c r="G27" s="66"/>
      <c r="H27" s="65"/>
      <c r="I27" s="65"/>
      <c r="J27" s="65"/>
    </row>
    <row r="28" spans="1:10" x14ac:dyDescent="0.35">
      <c r="A28" s="65"/>
      <c r="B28" s="65"/>
      <c r="C28" s="65"/>
      <c r="D28" s="65"/>
      <c r="E28" s="65"/>
      <c r="F28" s="65"/>
      <c r="G28" s="66"/>
      <c r="H28" s="65"/>
      <c r="I28" s="65"/>
      <c r="J28" s="65"/>
    </row>
    <row r="29" spans="1:10" x14ac:dyDescent="0.35">
      <c r="A29" s="65"/>
      <c r="B29" s="65"/>
      <c r="C29" s="65"/>
      <c r="D29" s="65"/>
      <c r="E29" s="65"/>
      <c r="F29" s="65"/>
      <c r="G29" s="66"/>
      <c r="H29" s="65"/>
      <c r="I29" s="65"/>
      <c r="J29" s="65"/>
    </row>
    <row r="30" spans="1:10" x14ac:dyDescent="0.35">
      <c r="A30" s="65"/>
      <c r="B30" s="65"/>
      <c r="C30" s="65"/>
      <c r="D30" s="65"/>
      <c r="E30" s="65"/>
      <c r="F30" s="65"/>
      <c r="G30" s="66"/>
      <c r="H30" s="65"/>
      <c r="I30" s="65"/>
      <c r="J30" s="65"/>
    </row>
    <row r="31" spans="1:10" x14ac:dyDescent="0.35">
      <c r="A31" s="65"/>
      <c r="B31" s="65"/>
      <c r="C31" s="65"/>
      <c r="D31" s="65"/>
      <c r="E31" s="65"/>
      <c r="F31" s="65"/>
      <c r="G31" s="66"/>
      <c r="H31" s="65"/>
      <c r="I31" s="65"/>
      <c r="J31" s="65"/>
    </row>
    <row r="32" spans="1:10" x14ac:dyDescent="0.35">
      <c r="A32" s="65"/>
      <c r="B32" s="65"/>
      <c r="C32" s="65"/>
      <c r="D32" s="65"/>
      <c r="E32" s="65"/>
      <c r="F32" s="65"/>
      <c r="G32" s="66"/>
      <c r="H32" s="65"/>
      <c r="I32" s="65"/>
      <c r="J32" s="65"/>
    </row>
    <row r="33" spans="1:10" x14ac:dyDescent="0.35">
      <c r="A33" s="65"/>
      <c r="B33" s="65"/>
      <c r="C33" s="65"/>
      <c r="D33" s="65"/>
      <c r="E33" s="65"/>
      <c r="F33" s="65"/>
      <c r="G33" s="66"/>
      <c r="H33" s="65"/>
      <c r="I33" s="65"/>
      <c r="J33" s="65"/>
    </row>
    <row r="34" spans="1:10" x14ac:dyDescent="0.35">
      <c r="A34" s="65"/>
      <c r="B34" s="65"/>
      <c r="C34" s="65"/>
      <c r="D34" s="65"/>
      <c r="E34" s="65"/>
      <c r="F34" s="65"/>
      <c r="G34" s="66"/>
      <c r="H34" s="65"/>
      <c r="I34" s="65"/>
      <c r="J34" s="65"/>
    </row>
    <row r="35" spans="1:10" x14ac:dyDescent="0.35">
      <c r="A35" s="65"/>
      <c r="B35" s="65"/>
      <c r="C35" s="65"/>
      <c r="D35" s="65"/>
      <c r="E35" s="65"/>
      <c r="F35" s="65"/>
      <c r="G35" s="66"/>
      <c r="H35" s="65"/>
      <c r="I35" s="65"/>
      <c r="J35" s="65"/>
    </row>
    <row r="36" spans="1:10" x14ac:dyDescent="0.35">
      <c r="A36" s="65"/>
      <c r="B36" s="65"/>
      <c r="C36" s="65"/>
      <c r="D36" s="65"/>
      <c r="E36" s="65"/>
      <c r="F36" s="65"/>
      <c r="G36" s="66"/>
      <c r="H36" s="65"/>
      <c r="I36" s="65"/>
      <c r="J36" s="65"/>
    </row>
    <row r="37" spans="1:10" x14ac:dyDescent="0.35">
      <c r="A37" s="65"/>
      <c r="B37" s="65"/>
      <c r="C37" s="65"/>
      <c r="D37" s="65"/>
      <c r="E37" s="65"/>
      <c r="F37" s="65"/>
      <c r="G37" s="66"/>
      <c r="H37" s="65"/>
      <c r="I37" s="65"/>
      <c r="J37" s="65"/>
    </row>
    <row r="38" spans="1:10" x14ac:dyDescent="0.35">
      <c r="A38" s="65"/>
      <c r="B38" s="65"/>
      <c r="C38" s="65"/>
      <c r="D38" s="65"/>
      <c r="E38" s="65"/>
      <c r="F38" s="65"/>
      <c r="G38" s="66"/>
      <c r="H38" s="65"/>
      <c r="I38" s="65"/>
      <c r="J38" s="65"/>
    </row>
    <row r="39" spans="1:10" x14ac:dyDescent="0.35">
      <c r="A39" s="65"/>
      <c r="B39" s="65"/>
      <c r="C39" s="65"/>
      <c r="D39" s="65"/>
      <c r="E39" s="65"/>
      <c r="F39" s="65"/>
      <c r="G39" s="66"/>
      <c r="H39" s="65"/>
      <c r="I39" s="65"/>
      <c r="J39" s="65"/>
    </row>
    <row r="40" spans="1:10" x14ac:dyDescent="0.35">
      <c r="A40" s="65"/>
      <c r="B40" s="65"/>
      <c r="C40" s="65"/>
      <c r="D40" s="65"/>
      <c r="E40" s="65"/>
      <c r="F40" s="65"/>
      <c r="G40" s="66"/>
      <c r="H40" s="65"/>
      <c r="I40" s="65"/>
      <c r="J40" s="65"/>
    </row>
    <row r="41" spans="1:10" x14ac:dyDescent="0.35">
      <c r="A41" s="65"/>
      <c r="B41" s="65"/>
      <c r="C41" s="65"/>
      <c r="D41" s="65"/>
      <c r="E41" s="65"/>
      <c r="F41" s="65"/>
      <c r="G41" s="66"/>
      <c r="H41" s="65"/>
      <c r="I41" s="65"/>
      <c r="J41" s="65"/>
    </row>
    <row r="42" spans="1:10" x14ac:dyDescent="0.35">
      <c r="A42" s="65"/>
      <c r="B42" s="65"/>
      <c r="C42" s="65"/>
      <c r="D42" s="65"/>
      <c r="E42" s="65"/>
      <c r="F42" s="65"/>
      <c r="G42" s="66"/>
      <c r="H42" s="65"/>
      <c r="I42" s="65"/>
      <c r="J42" s="65"/>
    </row>
    <row r="43" spans="1:10" x14ac:dyDescent="0.35">
      <c r="A43" s="65"/>
      <c r="B43" s="65"/>
      <c r="C43" s="65"/>
      <c r="D43" s="65"/>
      <c r="E43" s="65"/>
      <c r="F43" s="65"/>
      <c r="G43" s="66"/>
      <c r="H43" s="65"/>
      <c r="I43" s="65"/>
      <c r="J43" s="65"/>
    </row>
    <row r="44" spans="1:10" x14ac:dyDescent="0.35">
      <c r="A44" s="65"/>
      <c r="B44" s="65"/>
      <c r="C44" s="65"/>
      <c r="D44" s="65"/>
      <c r="E44" s="65"/>
      <c r="F44" s="65"/>
      <c r="G44" s="66"/>
      <c r="H44" s="65"/>
      <c r="I44" s="65"/>
      <c r="J44" s="65"/>
    </row>
    <row r="45" spans="1:10" x14ac:dyDescent="0.35">
      <c r="A45" s="65"/>
      <c r="B45" s="65"/>
      <c r="C45" s="65"/>
      <c r="D45" s="65"/>
      <c r="E45" s="65"/>
      <c r="F45" s="65"/>
      <c r="G45" s="66"/>
      <c r="H45" s="65"/>
      <c r="I45" s="65"/>
      <c r="J45" s="65"/>
    </row>
    <row r="46" spans="1:10" x14ac:dyDescent="0.35">
      <c r="A46" s="65"/>
      <c r="B46" s="65"/>
      <c r="C46" s="65"/>
      <c r="D46" s="65"/>
      <c r="E46" s="65"/>
      <c r="F46" s="65"/>
      <c r="G46" s="66"/>
      <c r="H46" s="65"/>
      <c r="I46" s="65"/>
      <c r="J46" s="65"/>
    </row>
    <row r="47" spans="1:10" x14ac:dyDescent="0.35">
      <c r="A47" s="65"/>
      <c r="B47" s="65"/>
      <c r="C47" s="65"/>
      <c r="D47" s="65"/>
      <c r="E47" s="65"/>
      <c r="F47" s="65"/>
      <c r="G47" s="66"/>
      <c r="H47" s="65"/>
      <c r="I47" s="65"/>
      <c r="J47" s="65"/>
    </row>
    <row r="48" spans="1:10" x14ac:dyDescent="0.35">
      <c r="A48" s="65"/>
      <c r="B48" s="65"/>
      <c r="C48" s="65"/>
      <c r="D48" s="65"/>
      <c r="E48" s="65"/>
      <c r="F48" s="65"/>
      <c r="G48" s="66"/>
      <c r="H48" s="65"/>
      <c r="I48" s="65"/>
      <c r="J48" s="65"/>
    </row>
    <row r="49" spans="1:10" x14ac:dyDescent="0.35">
      <c r="A49" s="65"/>
      <c r="B49" s="65"/>
      <c r="C49" s="65"/>
      <c r="D49" s="65"/>
      <c r="E49" s="65"/>
      <c r="F49" s="65"/>
      <c r="G49" s="66"/>
      <c r="H49" s="65"/>
      <c r="I49" s="65"/>
      <c r="J49" s="65"/>
    </row>
    <row r="50" spans="1:10" x14ac:dyDescent="0.35">
      <c r="A50" s="65"/>
      <c r="B50" s="65"/>
      <c r="C50" s="65"/>
      <c r="D50" s="65"/>
      <c r="E50" s="65"/>
      <c r="F50" s="65"/>
      <c r="G50" s="66"/>
      <c r="H50" s="65"/>
      <c r="I50" s="65"/>
      <c r="J50" s="65"/>
    </row>
    <row r="51" spans="1:10" x14ac:dyDescent="0.35">
      <c r="A51" s="65"/>
      <c r="B51" s="65"/>
      <c r="C51" s="65"/>
      <c r="D51" s="65"/>
      <c r="E51" s="65"/>
      <c r="F51" s="65"/>
      <c r="G51" s="66"/>
      <c r="H51" s="65"/>
      <c r="I51" s="65"/>
      <c r="J51" s="65"/>
    </row>
    <row r="52" spans="1:10" x14ac:dyDescent="0.35">
      <c r="A52" s="65"/>
      <c r="B52" s="65"/>
      <c r="C52" s="65"/>
      <c r="D52" s="65"/>
      <c r="E52" s="65"/>
      <c r="F52" s="65"/>
      <c r="G52" s="66"/>
      <c r="H52" s="65"/>
      <c r="I52" s="65"/>
      <c r="J52" s="65"/>
    </row>
    <row r="53" spans="1:10" x14ac:dyDescent="0.35">
      <c r="A53" s="65"/>
      <c r="B53" s="65"/>
      <c r="C53" s="65"/>
      <c r="D53" s="65"/>
      <c r="E53" s="65"/>
      <c r="F53" s="65"/>
      <c r="G53" s="66"/>
      <c r="H53" s="65"/>
      <c r="I53" s="65"/>
      <c r="J53" s="65"/>
    </row>
    <row r="54" spans="1:10" x14ac:dyDescent="0.35">
      <c r="A54" s="65"/>
      <c r="B54" s="65"/>
      <c r="C54" s="65"/>
      <c r="D54" s="65"/>
      <c r="E54" s="65"/>
      <c r="F54" s="65"/>
      <c r="G54" s="66"/>
      <c r="H54" s="65"/>
      <c r="I54" s="65"/>
      <c r="J54" s="65"/>
    </row>
    <row r="55" spans="1:10" x14ac:dyDescent="0.35">
      <c r="A55" s="65"/>
      <c r="B55" s="65"/>
      <c r="C55" s="65"/>
      <c r="D55" s="65"/>
      <c r="E55" s="65"/>
      <c r="F55" s="65"/>
      <c r="G55" s="66"/>
      <c r="H55" s="65"/>
      <c r="I55" s="65"/>
      <c r="J55" s="65"/>
    </row>
    <row r="56" spans="1:10" x14ac:dyDescent="0.35">
      <c r="A56" s="65"/>
      <c r="B56" s="65"/>
      <c r="C56" s="65"/>
      <c r="D56" s="65"/>
      <c r="E56" s="65"/>
      <c r="F56" s="65"/>
      <c r="G56" s="66"/>
      <c r="H56" s="65"/>
      <c r="I56" s="65"/>
      <c r="J56" s="65"/>
    </row>
    <row r="57" spans="1:10" x14ac:dyDescent="0.35">
      <c r="A57" s="65"/>
      <c r="B57" s="65"/>
      <c r="C57" s="65"/>
      <c r="D57" s="65"/>
      <c r="E57" s="65"/>
      <c r="F57" s="65"/>
      <c r="G57" s="66"/>
      <c r="H57" s="65"/>
      <c r="I57" s="65"/>
      <c r="J57" s="65"/>
    </row>
    <row r="58" spans="1:10" x14ac:dyDescent="0.35">
      <c r="A58" s="65"/>
      <c r="B58" s="65"/>
      <c r="C58" s="65"/>
      <c r="D58" s="65"/>
      <c r="E58" s="65"/>
      <c r="F58" s="65"/>
      <c r="G58" s="66"/>
      <c r="H58" s="65"/>
      <c r="I58" s="65"/>
      <c r="J58" s="65"/>
    </row>
    <row r="59" spans="1:10" x14ac:dyDescent="0.35">
      <c r="A59" s="65"/>
      <c r="B59" s="65"/>
      <c r="C59" s="65"/>
      <c r="D59" s="65"/>
      <c r="E59" s="65"/>
      <c r="F59" s="65"/>
      <c r="G59" s="66"/>
      <c r="H59" s="65"/>
      <c r="I59" s="65"/>
      <c r="J59" s="65"/>
    </row>
    <row r="60" spans="1:10" x14ac:dyDescent="0.35">
      <c r="A60" s="65"/>
      <c r="B60" s="65"/>
      <c r="C60" s="65"/>
      <c r="D60" s="65"/>
      <c r="E60" s="65"/>
      <c r="F60" s="65"/>
      <c r="G60" s="66"/>
      <c r="H60" s="65"/>
      <c r="I60" s="65"/>
      <c r="J60" s="65"/>
    </row>
    <row r="61" spans="1:10" x14ac:dyDescent="0.35">
      <c r="A61" s="65"/>
      <c r="B61" s="65"/>
      <c r="C61" s="65"/>
      <c r="D61" s="65"/>
      <c r="E61" s="65"/>
      <c r="F61" s="65"/>
      <c r="G61" s="66"/>
      <c r="H61" s="65"/>
      <c r="I61" s="65"/>
      <c r="J61" s="65"/>
    </row>
    <row r="62" spans="1:10" x14ac:dyDescent="0.35">
      <c r="A62" s="65"/>
      <c r="B62" s="65"/>
      <c r="C62" s="65"/>
      <c r="D62" s="65"/>
      <c r="E62" s="65"/>
      <c r="F62" s="65"/>
      <c r="G62" s="66"/>
      <c r="H62" s="65"/>
      <c r="I62" s="65"/>
      <c r="J62" s="65"/>
    </row>
    <row r="63" spans="1:10" x14ac:dyDescent="0.35">
      <c r="A63" s="65"/>
      <c r="B63" s="65"/>
      <c r="C63" s="65"/>
      <c r="D63" s="65"/>
      <c r="E63" s="65"/>
      <c r="F63" s="65"/>
      <c r="G63" s="66"/>
      <c r="H63" s="65"/>
      <c r="I63" s="65"/>
      <c r="J63" s="65"/>
    </row>
    <row r="64" spans="1:10" x14ac:dyDescent="0.35">
      <c r="A64" s="65"/>
      <c r="B64" s="65"/>
      <c r="C64" s="65"/>
      <c r="D64" s="65"/>
      <c r="E64" s="65"/>
      <c r="F64" s="65"/>
      <c r="G64" s="66"/>
      <c r="H64" s="65"/>
      <c r="I64" s="65"/>
      <c r="J64" s="65"/>
    </row>
    <row r="65" spans="1:10" x14ac:dyDescent="0.35">
      <c r="A65" s="65"/>
      <c r="B65" s="65"/>
      <c r="C65" s="65"/>
      <c r="D65" s="65"/>
      <c r="E65" s="65"/>
      <c r="F65" s="65"/>
      <c r="G65" s="66"/>
      <c r="H65" s="65"/>
      <c r="I65" s="65"/>
      <c r="J65" s="65"/>
    </row>
    <row r="66" spans="1:10" x14ac:dyDescent="0.35">
      <c r="A66" s="65"/>
      <c r="B66" s="65"/>
      <c r="C66" s="65"/>
      <c r="D66" s="65"/>
      <c r="E66" s="65"/>
      <c r="F66" s="65"/>
      <c r="G66" s="66"/>
      <c r="H66" s="65"/>
      <c r="I66" s="65"/>
      <c r="J66" s="65"/>
    </row>
    <row r="67" spans="1:10" x14ac:dyDescent="0.35">
      <c r="A67" s="65"/>
      <c r="B67" s="65"/>
      <c r="C67" s="65"/>
      <c r="D67" s="65"/>
      <c r="E67" s="65"/>
      <c r="F67" s="65"/>
      <c r="G67" s="66"/>
      <c r="H67" s="65"/>
      <c r="I67" s="65"/>
      <c r="J67" s="65"/>
    </row>
    <row r="68" spans="1:10" x14ac:dyDescent="0.35">
      <c r="A68" s="65"/>
      <c r="B68" s="65"/>
      <c r="C68" s="65"/>
      <c r="D68" s="65"/>
      <c r="E68" s="65"/>
      <c r="F68" s="65"/>
      <c r="G68" s="66"/>
      <c r="H68" s="65"/>
      <c r="I68" s="65"/>
      <c r="J68" s="65"/>
    </row>
    <row r="69" spans="1:10" x14ac:dyDescent="0.35">
      <c r="A69" s="65"/>
      <c r="B69" s="65"/>
      <c r="C69" s="65"/>
      <c r="D69" s="65"/>
      <c r="E69" s="65"/>
      <c r="F69" s="65"/>
      <c r="G69" s="66"/>
      <c r="H69" s="65"/>
      <c r="I69" s="65"/>
      <c r="J69" s="65"/>
    </row>
    <row r="70" spans="1:10" x14ac:dyDescent="0.35">
      <c r="A70" s="65"/>
      <c r="B70" s="65"/>
      <c r="C70" s="65"/>
      <c r="D70" s="65"/>
      <c r="E70" s="65"/>
      <c r="F70" s="65"/>
      <c r="G70" s="66"/>
      <c r="H70" s="65"/>
      <c r="I70" s="65"/>
      <c r="J70" s="65"/>
    </row>
    <row r="71" spans="1:10" x14ac:dyDescent="0.35">
      <c r="A71" s="65"/>
      <c r="B71" s="65"/>
      <c r="C71" s="65"/>
      <c r="D71" s="65"/>
      <c r="E71" s="65"/>
      <c r="F71" s="65"/>
      <c r="G71" s="66"/>
      <c r="H71" s="65"/>
      <c r="I71" s="65"/>
      <c r="J71" s="65"/>
    </row>
    <row r="72" spans="1:10" x14ac:dyDescent="0.35">
      <c r="A72" s="65"/>
      <c r="B72" s="65"/>
      <c r="C72" s="65"/>
      <c r="D72" s="65"/>
      <c r="E72" s="65"/>
      <c r="F72" s="65"/>
      <c r="G72" s="66"/>
      <c r="H72" s="65"/>
      <c r="I72" s="65"/>
      <c r="J72" s="65"/>
    </row>
    <row r="73" spans="1:10" x14ac:dyDescent="0.35">
      <c r="A73" s="65"/>
      <c r="B73" s="65"/>
      <c r="C73" s="65"/>
      <c r="D73" s="65"/>
      <c r="E73" s="65"/>
      <c r="F73" s="65"/>
      <c r="G73" s="66"/>
      <c r="H73" s="65"/>
      <c r="I73" s="65"/>
      <c r="J73" s="65"/>
    </row>
    <row r="74" spans="1:10" x14ac:dyDescent="0.35">
      <c r="A74" s="65"/>
      <c r="B74" s="65"/>
      <c r="C74" s="65"/>
      <c r="D74" s="65"/>
      <c r="E74" s="65"/>
      <c r="F74" s="65"/>
      <c r="G74" s="66"/>
      <c r="H74" s="65"/>
      <c r="I74" s="65"/>
      <c r="J74" s="65"/>
    </row>
    <row r="75" spans="1:10" x14ac:dyDescent="0.35">
      <c r="A75" s="65"/>
      <c r="B75" s="65"/>
      <c r="C75" s="65"/>
      <c r="D75" s="65"/>
      <c r="E75" s="65"/>
      <c r="F75" s="65"/>
      <c r="G75" s="66"/>
      <c r="H75" s="65"/>
      <c r="I75" s="65"/>
      <c r="J75" s="65"/>
    </row>
    <row r="76" spans="1:10" x14ac:dyDescent="0.35">
      <c r="A76" s="65"/>
      <c r="B76" s="65"/>
      <c r="C76" s="65"/>
      <c r="D76" s="65"/>
      <c r="E76" s="65"/>
      <c r="F76" s="65"/>
      <c r="G76" s="66"/>
      <c r="H76" s="65"/>
      <c r="I76" s="65"/>
      <c r="J76" s="65"/>
    </row>
    <row r="77" spans="1:10" x14ac:dyDescent="0.35">
      <c r="A77" s="65"/>
      <c r="B77" s="65"/>
      <c r="C77" s="65"/>
      <c r="D77" s="65"/>
      <c r="E77" s="65"/>
      <c r="F77" s="65"/>
      <c r="G77" s="66"/>
      <c r="H77" s="65"/>
      <c r="I77" s="65"/>
      <c r="J77" s="65"/>
    </row>
    <row r="78" spans="1:10" x14ac:dyDescent="0.35">
      <c r="A78" s="65"/>
      <c r="B78" s="65"/>
      <c r="C78" s="65"/>
      <c r="D78" s="65"/>
      <c r="E78" s="65"/>
      <c r="F78" s="65"/>
      <c r="G78" s="66"/>
      <c r="H78" s="65"/>
      <c r="I78" s="65"/>
      <c r="J78" s="65"/>
    </row>
    <row r="79" spans="1:10" x14ac:dyDescent="0.35">
      <c r="A79" s="65"/>
      <c r="B79" s="65"/>
      <c r="C79" s="65"/>
      <c r="D79" s="65"/>
      <c r="E79" s="65"/>
      <c r="F79" s="65"/>
      <c r="G79" s="66"/>
      <c r="H79" s="65"/>
      <c r="I79" s="65"/>
      <c r="J79" s="65"/>
    </row>
    <row r="80" spans="1:10" x14ac:dyDescent="0.35">
      <c r="A80" s="65"/>
      <c r="B80" s="65"/>
      <c r="C80" s="65"/>
      <c r="D80" s="65"/>
      <c r="E80" s="65"/>
      <c r="F80" s="65"/>
      <c r="G80" s="66"/>
      <c r="H80" s="65"/>
      <c r="I80" s="65"/>
      <c r="J80" s="65"/>
    </row>
    <row r="81" spans="1:10" x14ac:dyDescent="0.35">
      <c r="A81" s="65"/>
      <c r="B81" s="65"/>
      <c r="C81" s="65"/>
      <c r="D81" s="65"/>
      <c r="E81" s="65"/>
      <c r="F81" s="65"/>
      <c r="G81" s="66"/>
      <c r="H81" s="65"/>
      <c r="I81" s="65"/>
      <c r="J81" s="65"/>
    </row>
    <row r="82" spans="1:10" x14ac:dyDescent="0.35">
      <c r="A82" s="65"/>
      <c r="B82" s="65"/>
      <c r="C82" s="65"/>
      <c r="D82" s="65"/>
      <c r="E82" s="65"/>
      <c r="F82" s="65"/>
      <c r="G82" s="66"/>
      <c r="H82" s="65"/>
      <c r="I82" s="65"/>
      <c r="J82" s="65"/>
    </row>
    <row r="83" spans="1:10" x14ac:dyDescent="0.35">
      <c r="A83" s="65"/>
      <c r="B83" s="65"/>
      <c r="C83" s="65"/>
      <c r="D83" s="65"/>
      <c r="E83" s="65"/>
      <c r="F83" s="65"/>
      <c r="G83" s="66"/>
      <c r="H83" s="65"/>
      <c r="I83" s="65"/>
      <c r="J83" s="65"/>
    </row>
    <row r="84" spans="1:10" x14ac:dyDescent="0.35">
      <c r="A84" s="65"/>
      <c r="B84" s="65"/>
      <c r="C84" s="65"/>
      <c r="D84" s="65"/>
      <c r="E84" s="65"/>
      <c r="F84" s="65"/>
      <c r="G84" s="66"/>
      <c r="H84" s="65"/>
      <c r="I84" s="65"/>
      <c r="J84" s="65"/>
    </row>
    <row r="85" spans="1:10" x14ac:dyDescent="0.35">
      <c r="A85" s="65"/>
      <c r="B85" s="65"/>
      <c r="C85" s="65"/>
      <c r="D85" s="65"/>
      <c r="E85" s="65"/>
      <c r="F85" s="65"/>
      <c r="G85" s="66"/>
      <c r="H85" s="65"/>
      <c r="I85" s="65"/>
      <c r="J85" s="65"/>
    </row>
    <row r="86" spans="1:10" x14ac:dyDescent="0.35">
      <c r="A86" s="65"/>
      <c r="B86" s="65"/>
      <c r="C86" s="65"/>
      <c r="D86" s="65"/>
      <c r="E86" s="65"/>
      <c r="F86" s="65"/>
      <c r="G86" s="66"/>
      <c r="H86" s="65"/>
      <c r="I86" s="65"/>
      <c r="J86" s="65"/>
    </row>
    <row r="87" spans="1:10" x14ac:dyDescent="0.35">
      <c r="A87" s="65"/>
      <c r="B87" s="65"/>
      <c r="C87" s="65"/>
      <c r="D87" s="65"/>
      <c r="E87" s="65"/>
      <c r="F87" s="65"/>
      <c r="G87" s="66"/>
      <c r="H87" s="65"/>
      <c r="I87" s="65"/>
      <c r="J87" s="65"/>
    </row>
    <row r="88" spans="1:10" x14ac:dyDescent="0.35">
      <c r="A88" s="65"/>
      <c r="B88" s="65"/>
      <c r="C88" s="65"/>
      <c r="D88" s="65"/>
      <c r="E88" s="65"/>
      <c r="F88" s="65"/>
      <c r="G88" s="66"/>
      <c r="H88" s="65"/>
      <c r="I88" s="65"/>
      <c r="J88" s="65"/>
    </row>
    <row r="89" spans="1:10" x14ac:dyDescent="0.35">
      <c r="A89" s="65"/>
      <c r="B89" s="65"/>
      <c r="C89" s="65"/>
      <c r="D89" s="65"/>
      <c r="E89" s="65"/>
      <c r="F89" s="65"/>
      <c r="G89" s="66"/>
      <c r="H89" s="65"/>
      <c r="I89" s="65"/>
      <c r="J89" s="65"/>
    </row>
    <row r="90" spans="1:10" x14ac:dyDescent="0.35">
      <c r="A90" s="65"/>
      <c r="B90" s="65"/>
      <c r="C90" s="65"/>
      <c r="D90" s="65"/>
      <c r="E90" s="65"/>
      <c r="F90" s="65"/>
      <c r="G90" s="66"/>
      <c r="H90" s="65"/>
      <c r="I90" s="65"/>
      <c r="J90" s="65"/>
    </row>
    <row r="91" spans="1:10" x14ac:dyDescent="0.35">
      <c r="A91" s="65"/>
      <c r="B91" s="65"/>
      <c r="C91" s="65"/>
      <c r="D91" s="65"/>
      <c r="E91" s="65"/>
      <c r="F91" s="65"/>
      <c r="G91" s="66"/>
      <c r="H91" s="65"/>
      <c r="I91" s="65"/>
      <c r="J91" s="65"/>
    </row>
    <row r="92" spans="1:10" x14ac:dyDescent="0.35">
      <c r="A92" s="65"/>
      <c r="B92" s="65"/>
      <c r="C92" s="65"/>
      <c r="D92" s="65"/>
      <c r="E92" s="65"/>
      <c r="F92" s="65"/>
      <c r="G92" s="66"/>
      <c r="H92" s="65"/>
      <c r="I92" s="65"/>
      <c r="J92" s="65"/>
    </row>
    <row r="93" spans="1:10" x14ac:dyDescent="0.35">
      <c r="A93" s="65"/>
      <c r="B93" s="65"/>
      <c r="C93" s="65"/>
      <c r="D93" s="65"/>
      <c r="E93" s="65"/>
      <c r="F93" s="65"/>
      <c r="G93" s="66"/>
      <c r="H93" s="65"/>
      <c r="I93" s="65"/>
      <c r="J93" s="65"/>
    </row>
    <row r="94" spans="1:10" x14ac:dyDescent="0.35">
      <c r="A94" s="65"/>
      <c r="B94" s="65"/>
      <c r="C94" s="65"/>
      <c r="D94" s="65"/>
      <c r="E94" s="65"/>
      <c r="F94" s="65"/>
      <c r="G94" s="66"/>
      <c r="H94" s="65"/>
      <c r="I94" s="65"/>
      <c r="J94" s="65"/>
    </row>
    <row r="95" spans="1:10" x14ac:dyDescent="0.35">
      <c r="A95" s="65"/>
      <c r="B95" s="65"/>
      <c r="C95" s="65"/>
      <c r="D95" s="65"/>
      <c r="E95" s="65"/>
      <c r="F95" s="65"/>
      <c r="G95" s="66"/>
      <c r="H95" s="65"/>
      <c r="I95" s="65"/>
      <c r="J95" s="65"/>
    </row>
    <row r="96" spans="1:10" x14ac:dyDescent="0.35">
      <c r="A96" s="65"/>
      <c r="B96" s="65"/>
      <c r="C96" s="65"/>
      <c r="D96" s="65"/>
      <c r="E96" s="65"/>
      <c r="F96" s="65"/>
      <c r="G96" s="66"/>
      <c r="H96" s="65"/>
      <c r="I96" s="65"/>
      <c r="J96" s="65"/>
    </row>
    <row r="97" spans="1:10" x14ac:dyDescent="0.35">
      <c r="A97" s="65"/>
      <c r="B97" s="65"/>
      <c r="C97" s="65"/>
      <c r="D97" s="65"/>
      <c r="E97" s="65"/>
      <c r="F97" s="65"/>
      <c r="G97" s="66"/>
      <c r="H97" s="65"/>
      <c r="I97" s="65"/>
      <c r="J97" s="65"/>
    </row>
    <row r="98" spans="1:10" x14ac:dyDescent="0.35">
      <c r="A98" s="65"/>
      <c r="B98" s="65"/>
      <c r="C98" s="65"/>
      <c r="D98" s="65"/>
      <c r="E98" s="65"/>
      <c r="F98" s="65"/>
      <c r="G98" s="66"/>
      <c r="H98" s="65"/>
      <c r="I98" s="65"/>
      <c r="J98" s="65"/>
    </row>
    <row r="99" spans="1:10" x14ac:dyDescent="0.35">
      <c r="A99" s="65"/>
      <c r="B99" s="65"/>
      <c r="C99" s="65"/>
      <c r="D99" s="65"/>
      <c r="E99" s="65"/>
      <c r="F99" s="65"/>
      <c r="G99" s="66"/>
      <c r="H99" s="65"/>
      <c r="I99" s="65"/>
      <c r="J99" s="65"/>
    </row>
    <row r="100" spans="1:10" x14ac:dyDescent="0.35">
      <c r="A100" s="65"/>
      <c r="B100" s="65"/>
      <c r="C100" s="65"/>
      <c r="D100" s="65"/>
      <c r="E100" s="65"/>
      <c r="F100" s="65"/>
      <c r="G100" s="66"/>
      <c r="H100" s="65"/>
      <c r="I100" s="65"/>
      <c r="J100" s="65"/>
    </row>
  </sheetData>
  <sheetProtection algorithmName="SHA-512" hashValue="/zulAyYFg9tHwAg57OZmkCYpV9fsdMJL4/JtDjfxc72nj1Cc8Rz6twpEghP66AY0oeuA3gxu6sbS2zv/0Xz7XA==" saltValue="G0TSG+fMvPquQrfjZz9UlQ==" spinCount="100000" sheet="1" objects="1" scenarios="1" selectLockedCells="1" sort="0"/>
  <mergeCells count="1">
    <mergeCell ref="A1:E3"/>
  </mergeCells>
  <dataValidations count="2">
    <dataValidation type="list" allowBlank="1" showInputMessage="1" showErrorMessage="1" sqref="I5:J1048576 F5:F100 C4:E1048576" xr:uid="{B34A0C9D-49E3-4C3E-A55F-83556BCB8DAE}">
      <formula1>"Yes, No"</formula1>
    </dataValidation>
    <dataValidation type="list" allowBlank="1" showInputMessage="1" showErrorMessage="1" sqref="H1:H1048576" xr:uid="{F77A92DD-5D27-4E46-AA1D-35AB48766746}">
      <formula1>"Good or higher, Fair or lower"</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C9CE3-2819-4769-B886-6E4DD581F1B4}">
  <sheetPr codeName="Sheet3"/>
  <dimension ref="A1:Y498"/>
  <sheetViews>
    <sheetView workbookViewId="0">
      <selection activeCell="A7" sqref="A7"/>
    </sheetView>
  </sheetViews>
  <sheetFormatPr defaultRowHeight="14.5" x14ac:dyDescent="0.35"/>
  <cols>
    <col min="1" max="1" width="30.81640625" customWidth="1"/>
    <col min="2" max="2" width="19.8164062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453125" customWidth="1"/>
    <col min="12" max="12" width="20.7265625" customWidth="1"/>
    <col min="13" max="13" width="18.453125" customWidth="1"/>
    <col min="14" max="14" width="17.54296875" customWidth="1"/>
    <col min="15" max="15" width="40.54296875" customWidth="1"/>
    <col min="16" max="16" width="45.81640625" customWidth="1"/>
    <col min="17" max="17" width="46.7265625" customWidth="1"/>
    <col min="18" max="18" width="45.7265625" customWidth="1"/>
    <col min="19" max="23" width="46.7265625" customWidth="1"/>
    <col min="24" max="24" width="42.7265625" customWidth="1"/>
    <col min="25" max="25" width="43.453125" customWidth="1"/>
  </cols>
  <sheetData>
    <row r="1" spans="1:25" ht="86" customHeight="1" x14ac:dyDescent="0.35">
      <c r="A1" s="99" t="s">
        <v>172</v>
      </c>
      <c r="B1" s="100"/>
      <c r="C1" s="100"/>
      <c r="D1" s="100"/>
      <c r="E1" s="100"/>
      <c r="F1" s="100"/>
      <c r="G1" s="6"/>
      <c r="H1" s="6"/>
      <c r="I1" s="6"/>
      <c r="J1" s="6"/>
      <c r="K1" s="6"/>
      <c r="L1" s="6"/>
      <c r="M1" s="6"/>
      <c r="N1" s="6"/>
      <c r="O1" s="6"/>
      <c r="P1" s="6"/>
      <c r="Q1" s="6"/>
      <c r="R1" s="6"/>
      <c r="S1" s="6"/>
      <c r="T1" s="6"/>
      <c r="U1" s="6"/>
      <c r="V1" s="6"/>
      <c r="W1" s="6"/>
    </row>
    <row r="2" spans="1:25" ht="19" thickBot="1" x14ac:dyDescent="0.5">
      <c r="A2" s="101" t="s">
        <v>77</v>
      </c>
      <c r="B2" s="101"/>
      <c r="C2" s="7"/>
      <c r="D2" s="7"/>
      <c r="E2" s="90" t="s">
        <v>78</v>
      </c>
      <c r="F2" s="1"/>
      <c r="G2" s="1"/>
      <c r="H2" s="1"/>
      <c r="I2" s="1"/>
      <c r="J2" s="1"/>
      <c r="K2" s="1"/>
      <c r="L2" s="1"/>
      <c r="M2" s="1"/>
      <c r="N2" s="1"/>
      <c r="O2" s="1"/>
      <c r="P2" s="1"/>
      <c r="Q2" s="1"/>
      <c r="R2" s="1"/>
      <c r="S2" s="1"/>
      <c r="T2" s="1"/>
      <c r="U2" s="1"/>
      <c r="V2" s="1"/>
      <c r="W2" s="1"/>
    </row>
    <row r="3" spans="1:25" ht="15.5" thickTop="1" thickBot="1" x14ac:dyDescent="0.4">
      <c r="A3" s="8" t="s">
        <v>79</v>
      </c>
      <c r="B3" s="9"/>
      <c r="C3" s="8"/>
      <c r="D3" s="10"/>
      <c r="E3" s="10"/>
      <c r="F3" s="10"/>
      <c r="G3" s="10"/>
      <c r="H3" s="10"/>
      <c r="I3" s="10"/>
      <c r="J3" s="10"/>
      <c r="K3" s="10"/>
      <c r="L3" s="10"/>
      <c r="M3" s="11" t="s">
        <v>80</v>
      </c>
      <c r="N3" s="12"/>
      <c r="O3" s="12"/>
      <c r="P3" s="12"/>
      <c r="Q3" s="12"/>
      <c r="R3" s="12"/>
      <c r="S3" s="12"/>
      <c r="T3" s="13"/>
      <c r="U3" s="14"/>
      <c r="V3" s="14"/>
      <c r="W3" s="73"/>
    </row>
    <row r="4" spans="1:25" ht="44" thickTop="1" x14ac:dyDescent="0.35">
      <c r="A4" s="32" t="s">
        <v>81</v>
      </c>
      <c r="B4" s="33" t="s">
        <v>133</v>
      </c>
      <c r="C4" s="34" t="s">
        <v>134</v>
      </c>
      <c r="D4" s="32" t="s">
        <v>135</v>
      </c>
      <c r="E4" s="34" t="s">
        <v>136</v>
      </c>
      <c r="F4" s="34" t="s">
        <v>152</v>
      </c>
      <c r="G4" s="35" t="s">
        <v>153</v>
      </c>
      <c r="H4" s="35" t="s">
        <v>137</v>
      </c>
      <c r="I4" s="35" t="s">
        <v>154</v>
      </c>
      <c r="J4" s="35" t="s">
        <v>138</v>
      </c>
      <c r="K4" s="35" t="s">
        <v>139</v>
      </c>
      <c r="L4" s="35" t="s">
        <v>82</v>
      </c>
      <c r="M4" s="36" t="s">
        <v>83</v>
      </c>
      <c r="N4" s="36" t="s">
        <v>84</v>
      </c>
      <c r="O4" s="35" t="s">
        <v>140</v>
      </c>
      <c r="P4" s="35" t="s">
        <v>85</v>
      </c>
      <c r="Q4" s="35" t="s">
        <v>86</v>
      </c>
      <c r="R4" s="35" t="s">
        <v>87</v>
      </c>
      <c r="S4" s="35" t="s">
        <v>88</v>
      </c>
      <c r="T4" s="37" t="s">
        <v>156</v>
      </c>
      <c r="U4" s="37" t="s">
        <v>89</v>
      </c>
      <c r="V4" s="37" t="s">
        <v>161</v>
      </c>
      <c r="W4" s="37" t="s">
        <v>162</v>
      </c>
      <c r="X4" s="37" t="s">
        <v>157</v>
      </c>
      <c r="Y4" s="37" t="s">
        <v>158</v>
      </c>
    </row>
    <row r="5" spans="1:25" ht="16.5" customHeight="1" x14ac:dyDescent="0.35">
      <c r="A5" s="1"/>
      <c r="B5" s="1"/>
      <c r="C5" s="4"/>
      <c r="D5" s="1"/>
      <c r="E5" s="1"/>
      <c r="F5" s="1"/>
      <c r="G5" s="1"/>
      <c r="H5" s="1"/>
      <c r="I5" s="1"/>
      <c r="J5" s="1"/>
      <c r="K5" s="1"/>
      <c r="L5" s="68" t="str">
        <f t="shared" ref="L5:L68" si="0">IF(COUNTIF(F5:J5, "Yes")&gt;0, "No", "Yes")</f>
        <v>Yes</v>
      </c>
      <c r="M5" s="4"/>
      <c r="N5" s="4"/>
      <c r="O5" s="68" t="str">
        <f>IF(ISBLANK(M5), "", IF(ISBLANK(N5), "Yes", IF(N5 &lt; 'County Names to hide'!$C$2, "No", "Yes")))</f>
        <v/>
      </c>
      <c r="P5" s="4"/>
      <c r="Q5" s="4"/>
      <c r="R5" s="4"/>
      <c r="S5" s="4"/>
      <c r="T5" s="1"/>
      <c r="U5" s="67"/>
      <c r="V5" s="1"/>
      <c r="W5" s="1"/>
      <c r="X5" s="1"/>
      <c r="Y5" s="1"/>
    </row>
    <row r="6" spans="1:25" x14ac:dyDescent="0.35">
      <c r="A6" s="1"/>
      <c r="B6" s="1"/>
      <c r="C6" s="4"/>
      <c r="D6" s="1"/>
      <c r="E6" s="1"/>
      <c r="F6" s="1"/>
      <c r="G6" s="1"/>
      <c r="H6" s="1"/>
      <c r="I6" s="1"/>
      <c r="J6" s="1"/>
      <c r="K6" s="1"/>
      <c r="L6" s="68" t="str">
        <f t="shared" si="0"/>
        <v>Yes</v>
      </c>
      <c r="M6" s="4"/>
      <c r="N6" s="4"/>
      <c r="O6" s="68" t="str">
        <f>IF(ISBLANK(M6), "", IF(ISBLANK(N6), "Yes", IF(N6 &lt; 'County Names to hide'!$C$2, "No", "Yes")))</f>
        <v/>
      </c>
      <c r="P6" s="4"/>
      <c r="Q6" s="4"/>
      <c r="R6" s="4"/>
      <c r="S6" s="4"/>
      <c r="T6" s="1"/>
      <c r="U6" s="67"/>
      <c r="V6" s="1"/>
      <c r="W6" s="1"/>
      <c r="X6" s="1"/>
      <c r="Y6" s="1"/>
    </row>
    <row r="7" spans="1:25" x14ac:dyDescent="0.35">
      <c r="A7" s="1"/>
      <c r="B7" s="1"/>
      <c r="C7" s="4"/>
      <c r="D7" s="1"/>
      <c r="E7" s="1"/>
      <c r="F7" s="1"/>
      <c r="G7" s="1"/>
      <c r="H7" s="1"/>
      <c r="I7" s="1"/>
      <c r="J7" s="1"/>
      <c r="K7" s="1"/>
      <c r="L7" s="68" t="str">
        <f t="shared" si="0"/>
        <v>Yes</v>
      </c>
      <c r="M7" s="4"/>
      <c r="N7" s="4"/>
      <c r="O7" s="68" t="str">
        <f>IF(ISBLANK(M7), "", IF(ISBLANK(N7), "Yes", IF(N7 &lt; 'County Names to hide'!$C$2, "No", "Yes")))</f>
        <v/>
      </c>
      <c r="P7" s="4"/>
      <c r="Q7" s="4"/>
      <c r="R7" s="4"/>
      <c r="S7" s="4"/>
      <c r="T7" s="1"/>
      <c r="U7" s="67"/>
      <c r="V7" s="1"/>
      <c r="W7" s="1"/>
      <c r="X7" s="1"/>
      <c r="Y7" s="1"/>
    </row>
    <row r="8" spans="1:25" x14ac:dyDescent="0.35">
      <c r="A8" s="1"/>
      <c r="B8" s="1"/>
      <c r="C8" s="4"/>
      <c r="D8" s="1"/>
      <c r="E8" s="1"/>
      <c r="F8" s="1"/>
      <c r="G8" s="1"/>
      <c r="H8" s="1"/>
      <c r="I8" s="1"/>
      <c r="J8" s="1"/>
      <c r="K8" s="1"/>
      <c r="L8" s="68" t="str">
        <f t="shared" si="0"/>
        <v>Yes</v>
      </c>
      <c r="M8" s="4"/>
      <c r="N8" s="4"/>
      <c r="O8" s="68" t="str">
        <f>IF(ISBLANK(M8), "", IF(ISBLANK(N8), "Yes", IF(N8 &lt; 'County Names to hide'!$C$2, "No", "Yes")))</f>
        <v/>
      </c>
      <c r="P8" s="4"/>
      <c r="Q8" s="4"/>
      <c r="R8" s="4"/>
      <c r="S8" s="4"/>
      <c r="T8" s="1"/>
      <c r="U8" s="67"/>
      <c r="V8" s="1"/>
      <c r="W8" s="1"/>
      <c r="X8" s="1"/>
      <c r="Y8" s="1"/>
    </row>
    <row r="9" spans="1:25" x14ac:dyDescent="0.35">
      <c r="A9" s="1"/>
      <c r="B9" s="1"/>
      <c r="C9" s="4"/>
      <c r="D9" s="1"/>
      <c r="E9" s="1"/>
      <c r="F9" s="1"/>
      <c r="G9" s="1"/>
      <c r="H9" s="1"/>
      <c r="I9" s="1"/>
      <c r="J9" s="1"/>
      <c r="K9" s="1"/>
      <c r="L9" s="68" t="str">
        <f t="shared" si="0"/>
        <v>Yes</v>
      </c>
      <c r="M9" s="4"/>
      <c r="N9" s="4"/>
      <c r="O9" s="68" t="str">
        <f>IF(ISBLANK(M9), "", IF(ISBLANK(N9), "Yes", IF(N9 &lt; 'County Names to hide'!$C$2, "No", "Yes")))</f>
        <v/>
      </c>
      <c r="P9" s="4"/>
      <c r="Q9" s="4"/>
      <c r="R9" s="4"/>
      <c r="S9" s="4"/>
      <c r="T9" s="1"/>
      <c r="U9" s="67"/>
      <c r="V9" s="1"/>
      <c r="W9" s="1"/>
      <c r="X9" s="1"/>
      <c r="Y9" s="1"/>
    </row>
    <row r="10" spans="1:25" x14ac:dyDescent="0.35">
      <c r="A10" s="1"/>
      <c r="B10" s="1"/>
      <c r="C10" s="4"/>
      <c r="D10" s="1"/>
      <c r="E10" s="1"/>
      <c r="F10" s="1"/>
      <c r="G10" s="1"/>
      <c r="H10" s="1"/>
      <c r="I10" s="1"/>
      <c r="J10" s="1"/>
      <c r="K10" s="1"/>
      <c r="L10" s="68" t="str">
        <f t="shared" si="0"/>
        <v>Yes</v>
      </c>
      <c r="M10" s="4"/>
      <c r="N10" s="4"/>
      <c r="O10" s="68" t="str">
        <f>IF(ISBLANK(M10), "", IF(ISBLANK(N10), "Yes", IF(N10 &lt; 'County Names to hide'!$C$2, "No", "Yes")))</f>
        <v/>
      </c>
      <c r="P10" s="4"/>
      <c r="Q10" s="4"/>
      <c r="R10" s="4"/>
      <c r="S10" s="4"/>
      <c r="T10" s="1"/>
      <c r="U10" s="67"/>
      <c r="V10" s="1"/>
      <c r="W10" s="1"/>
      <c r="X10" s="1"/>
      <c r="Y10" s="1"/>
    </row>
    <row r="11" spans="1:25" x14ac:dyDescent="0.35">
      <c r="A11" s="1"/>
      <c r="B11" s="1"/>
      <c r="C11" s="4"/>
      <c r="D11" s="1"/>
      <c r="E11" s="1"/>
      <c r="F11" s="1"/>
      <c r="G11" s="1"/>
      <c r="H11" s="1"/>
      <c r="I11" s="1"/>
      <c r="J11" s="1"/>
      <c r="K11" s="1"/>
      <c r="L11" s="68" t="str">
        <f t="shared" si="0"/>
        <v>Yes</v>
      </c>
      <c r="M11" s="4"/>
      <c r="N11" s="4"/>
      <c r="O11" s="68" t="str">
        <f>IF(ISBLANK(M11), "", IF(ISBLANK(N11), "Yes", IF(N11 &lt; 'County Names to hide'!$C$2, "No", "Yes")))</f>
        <v/>
      </c>
      <c r="P11" s="4"/>
      <c r="Q11" s="4"/>
      <c r="R11" s="4"/>
      <c r="S11" s="4"/>
      <c r="T11" s="1"/>
      <c r="U11" s="67"/>
      <c r="V11" s="1"/>
      <c r="W11" s="1"/>
      <c r="X11" s="1"/>
      <c r="Y11" s="1"/>
    </row>
    <row r="12" spans="1:25" x14ac:dyDescent="0.35">
      <c r="A12" s="1"/>
      <c r="B12" s="1"/>
      <c r="C12" s="4"/>
      <c r="D12" s="1"/>
      <c r="E12" s="1"/>
      <c r="F12" s="1"/>
      <c r="G12" s="1"/>
      <c r="H12" s="1"/>
      <c r="I12" s="1"/>
      <c r="J12" s="1"/>
      <c r="K12" s="1"/>
      <c r="L12" s="68" t="str">
        <f t="shared" si="0"/>
        <v>Yes</v>
      </c>
      <c r="M12" s="4"/>
      <c r="N12" s="4"/>
      <c r="O12" s="68" t="str">
        <f>IF(ISBLANK(M12), "", IF(ISBLANK(N12), "Yes", IF(N12 &lt; 'County Names to hide'!$C$2, "No", "Yes")))</f>
        <v/>
      </c>
      <c r="P12" s="4"/>
      <c r="Q12" s="4"/>
      <c r="R12" s="4"/>
      <c r="S12" s="4"/>
      <c r="T12" s="1"/>
      <c r="U12" s="67"/>
      <c r="V12" s="1"/>
      <c r="W12" s="1"/>
      <c r="X12" s="1"/>
      <c r="Y12" s="1"/>
    </row>
    <row r="13" spans="1:25" x14ac:dyDescent="0.35">
      <c r="A13" s="1"/>
      <c r="B13" s="1"/>
      <c r="C13" s="4"/>
      <c r="D13" s="1"/>
      <c r="E13" s="1"/>
      <c r="F13" s="1"/>
      <c r="G13" s="1"/>
      <c r="H13" s="1"/>
      <c r="I13" s="1"/>
      <c r="J13" s="1"/>
      <c r="K13" s="1"/>
      <c r="L13" s="68" t="str">
        <f t="shared" si="0"/>
        <v>Yes</v>
      </c>
      <c r="M13" s="4"/>
      <c r="N13" s="4"/>
      <c r="O13" s="68" t="str">
        <f>IF(ISBLANK(M13), "", IF(ISBLANK(N13), "Yes", IF(N13 &lt; 'County Names to hide'!$C$2, "No", "Yes")))</f>
        <v/>
      </c>
      <c r="P13" s="4"/>
      <c r="Q13" s="4"/>
      <c r="R13" s="4"/>
      <c r="S13" s="4"/>
      <c r="T13" s="1"/>
      <c r="U13" s="67"/>
      <c r="V13" s="1"/>
      <c r="W13" s="1"/>
      <c r="X13" s="1"/>
      <c r="Y13" s="1"/>
    </row>
    <row r="14" spans="1:25" x14ac:dyDescent="0.35">
      <c r="A14" s="1"/>
      <c r="B14" s="1"/>
      <c r="C14" s="4"/>
      <c r="D14" s="1"/>
      <c r="E14" s="1"/>
      <c r="F14" s="1"/>
      <c r="G14" s="1"/>
      <c r="H14" s="1"/>
      <c r="I14" s="1"/>
      <c r="J14" s="1"/>
      <c r="K14" s="1"/>
      <c r="L14" s="68" t="str">
        <f t="shared" si="0"/>
        <v>Yes</v>
      </c>
      <c r="M14" s="4"/>
      <c r="N14" s="4"/>
      <c r="O14" s="68" t="str">
        <f>IF(ISBLANK(M14), "", IF(ISBLANK(N14), "Yes", IF(N14 &lt; 'County Names to hide'!$C$2, "No", "Yes")))</f>
        <v/>
      </c>
      <c r="P14" s="4"/>
      <c r="Q14" s="4"/>
      <c r="R14" s="4"/>
      <c r="S14" s="4"/>
      <c r="T14" s="1"/>
      <c r="U14" s="67"/>
      <c r="V14" s="1"/>
      <c r="W14" s="1"/>
      <c r="X14" s="1"/>
      <c r="Y14" s="1"/>
    </row>
    <row r="15" spans="1:25" x14ac:dyDescent="0.35">
      <c r="A15" s="1"/>
      <c r="B15" s="1"/>
      <c r="C15" s="4"/>
      <c r="D15" s="1"/>
      <c r="E15" s="1"/>
      <c r="F15" s="1"/>
      <c r="G15" s="1"/>
      <c r="H15" s="1"/>
      <c r="I15" s="1"/>
      <c r="J15" s="1"/>
      <c r="K15" s="1"/>
      <c r="L15" s="68" t="str">
        <f t="shared" si="0"/>
        <v>Yes</v>
      </c>
      <c r="M15" s="4"/>
      <c r="N15" s="4"/>
      <c r="O15" s="68" t="str">
        <f>IF(ISBLANK(M15), "", IF(ISBLANK(N15), "Yes", IF(N15 &lt; 'County Names to hide'!$C$2, "No", "Yes")))</f>
        <v/>
      </c>
      <c r="P15" s="4"/>
      <c r="Q15" s="4"/>
      <c r="R15" s="4"/>
      <c r="S15" s="4"/>
      <c r="T15" s="1"/>
      <c r="U15" s="67"/>
      <c r="V15" s="1"/>
      <c r="W15" s="1"/>
      <c r="X15" s="1"/>
      <c r="Y15" s="1"/>
    </row>
    <row r="16" spans="1:25" x14ac:dyDescent="0.35">
      <c r="A16" s="1"/>
      <c r="B16" s="1"/>
      <c r="C16" s="4"/>
      <c r="D16" s="1"/>
      <c r="E16" s="1"/>
      <c r="F16" s="1"/>
      <c r="G16" s="1"/>
      <c r="H16" s="1"/>
      <c r="I16" s="1"/>
      <c r="J16" s="1"/>
      <c r="K16" s="1"/>
      <c r="L16" s="68" t="str">
        <f t="shared" si="0"/>
        <v>Yes</v>
      </c>
      <c r="M16" s="4"/>
      <c r="N16" s="4"/>
      <c r="O16" s="68" t="str">
        <f>IF(ISBLANK(M16), "", IF(ISBLANK(N16), "Yes", IF(N16 &lt; 'County Names to hide'!$C$2, "No", "Yes")))</f>
        <v/>
      </c>
      <c r="P16" s="4"/>
      <c r="Q16" s="4"/>
      <c r="R16" s="4"/>
      <c r="S16" s="4"/>
      <c r="T16" s="1"/>
      <c r="U16" s="67"/>
      <c r="V16" s="1"/>
      <c r="W16" s="1"/>
      <c r="X16" s="1"/>
      <c r="Y16" s="1"/>
    </row>
    <row r="17" spans="1:25" x14ac:dyDescent="0.35">
      <c r="A17" s="1"/>
      <c r="B17" s="1"/>
      <c r="C17" s="4"/>
      <c r="D17" s="1"/>
      <c r="E17" s="1"/>
      <c r="F17" s="1"/>
      <c r="G17" s="1"/>
      <c r="H17" s="1"/>
      <c r="I17" s="1"/>
      <c r="J17" s="1"/>
      <c r="K17" s="1"/>
      <c r="L17" s="68" t="str">
        <f t="shared" si="0"/>
        <v>Yes</v>
      </c>
      <c r="M17" s="4"/>
      <c r="N17" s="4"/>
      <c r="O17" s="68" t="str">
        <f>IF(ISBLANK(M17), "", IF(ISBLANK(N17), "Yes", IF(N17 &lt; 'County Names to hide'!$C$2, "No", "Yes")))</f>
        <v/>
      </c>
      <c r="P17" s="4"/>
      <c r="Q17" s="4"/>
      <c r="R17" s="4"/>
      <c r="S17" s="4"/>
      <c r="T17" s="1"/>
      <c r="U17" s="67"/>
      <c r="V17" s="1"/>
      <c r="W17" s="1"/>
      <c r="X17" s="1"/>
      <c r="Y17" s="1"/>
    </row>
    <row r="18" spans="1:25" x14ac:dyDescent="0.35">
      <c r="A18" s="1"/>
      <c r="B18" s="1"/>
      <c r="C18" s="4"/>
      <c r="D18" s="1"/>
      <c r="E18" s="1"/>
      <c r="F18" s="1"/>
      <c r="G18" s="1"/>
      <c r="H18" s="1"/>
      <c r="I18" s="1"/>
      <c r="J18" s="1"/>
      <c r="K18" s="1"/>
      <c r="L18" s="68" t="str">
        <f t="shared" si="0"/>
        <v>Yes</v>
      </c>
      <c r="M18" s="4"/>
      <c r="N18" s="4"/>
      <c r="O18" s="68" t="str">
        <f>IF(ISBLANK(M18), "", IF(ISBLANK(N18), "Yes", IF(N18 &lt; 'County Names to hide'!$C$2, "No", "Yes")))</f>
        <v/>
      </c>
      <c r="P18" s="4"/>
      <c r="Q18" s="4"/>
      <c r="R18" s="4"/>
      <c r="S18" s="4"/>
      <c r="T18" s="1"/>
      <c r="U18" s="67"/>
      <c r="V18" s="1"/>
      <c r="W18" s="1"/>
      <c r="X18" s="1"/>
      <c r="Y18" s="1"/>
    </row>
    <row r="19" spans="1:25" x14ac:dyDescent="0.35">
      <c r="A19" s="1"/>
      <c r="B19" s="1"/>
      <c r="C19" s="4"/>
      <c r="D19" s="1"/>
      <c r="E19" s="1"/>
      <c r="F19" s="1"/>
      <c r="G19" s="1"/>
      <c r="H19" s="1"/>
      <c r="I19" s="1"/>
      <c r="J19" s="1"/>
      <c r="K19" s="1"/>
      <c r="L19" s="68" t="str">
        <f t="shared" si="0"/>
        <v>Yes</v>
      </c>
      <c r="M19" s="4"/>
      <c r="N19" s="4"/>
      <c r="O19" s="68" t="str">
        <f>IF(ISBLANK(M19), "", IF(ISBLANK(N19), "Yes", IF(N19 &lt; 'County Names to hide'!$C$2, "No", "Yes")))</f>
        <v/>
      </c>
      <c r="P19" s="4"/>
      <c r="Q19" s="4"/>
      <c r="R19" s="4"/>
      <c r="S19" s="4"/>
      <c r="T19" s="1"/>
      <c r="U19" s="67"/>
      <c r="V19" s="1"/>
      <c r="W19" s="1"/>
      <c r="X19" s="1"/>
      <c r="Y19" s="1"/>
    </row>
    <row r="20" spans="1:25" x14ac:dyDescent="0.35">
      <c r="A20" s="1"/>
      <c r="B20" s="1"/>
      <c r="C20" s="4"/>
      <c r="D20" s="1"/>
      <c r="E20" s="1"/>
      <c r="F20" s="1"/>
      <c r="G20" s="1"/>
      <c r="H20" s="1"/>
      <c r="I20" s="1"/>
      <c r="J20" s="1"/>
      <c r="K20" s="1"/>
      <c r="L20" s="68" t="str">
        <f t="shared" si="0"/>
        <v>Yes</v>
      </c>
      <c r="M20" s="4"/>
      <c r="N20" s="4"/>
      <c r="O20" s="68" t="str">
        <f>IF(ISBLANK(M20), "", IF(ISBLANK(N20), "Yes", IF(N20 &lt; 'County Names to hide'!$C$2, "No", "Yes")))</f>
        <v/>
      </c>
      <c r="P20" s="4"/>
      <c r="Q20" s="4"/>
      <c r="R20" s="4"/>
      <c r="S20" s="4"/>
      <c r="T20" s="1"/>
      <c r="U20" s="67"/>
      <c r="V20" s="1"/>
      <c r="W20" s="1"/>
      <c r="X20" s="1"/>
      <c r="Y20" s="1"/>
    </row>
    <row r="21" spans="1:25" x14ac:dyDescent="0.35">
      <c r="A21" s="1"/>
      <c r="B21" s="1"/>
      <c r="C21" s="4"/>
      <c r="D21" s="1"/>
      <c r="E21" s="1"/>
      <c r="F21" s="1"/>
      <c r="G21" s="1"/>
      <c r="H21" s="1"/>
      <c r="I21" s="1"/>
      <c r="J21" s="1"/>
      <c r="K21" s="1"/>
      <c r="L21" s="68" t="str">
        <f t="shared" si="0"/>
        <v>Yes</v>
      </c>
      <c r="M21" s="4"/>
      <c r="N21" s="4"/>
      <c r="O21" s="68" t="str">
        <f>IF(ISBLANK(M21), "", IF(ISBLANK(N21), "Yes", IF(N21 &lt; 'County Names to hide'!$C$2, "No", "Yes")))</f>
        <v/>
      </c>
      <c r="P21" s="4"/>
      <c r="Q21" s="4"/>
      <c r="R21" s="4"/>
      <c r="S21" s="4"/>
      <c r="T21" s="1"/>
      <c r="U21" s="67"/>
      <c r="V21" s="1"/>
      <c r="W21" s="1"/>
      <c r="X21" s="1"/>
      <c r="Y21" s="1"/>
    </row>
    <row r="22" spans="1:25" x14ac:dyDescent="0.35">
      <c r="A22" s="1"/>
      <c r="B22" s="1"/>
      <c r="C22" s="4"/>
      <c r="D22" s="1"/>
      <c r="E22" s="1"/>
      <c r="F22" s="1"/>
      <c r="G22" s="1"/>
      <c r="H22" s="1"/>
      <c r="I22" s="1"/>
      <c r="J22" s="1"/>
      <c r="K22" s="1"/>
      <c r="L22" s="68" t="str">
        <f t="shared" si="0"/>
        <v>Yes</v>
      </c>
      <c r="M22" s="4"/>
      <c r="N22" s="4"/>
      <c r="O22" s="68" t="str">
        <f>IF(ISBLANK(M22), "", IF(ISBLANK(N22), "Yes", IF(N22 &lt; 'County Names to hide'!$C$2, "No", "Yes")))</f>
        <v/>
      </c>
      <c r="P22" s="4"/>
      <c r="Q22" s="4"/>
      <c r="R22" s="4"/>
      <c r="S22" s="4"/>
      <c r="T22" s="1"/>
      <c r="U22" s="67"/>
      <c r="V22" s="1"/>
      <c r="W22" s="1"/>
      <c r="X22" s="1"/>
      <c r="Y22" s="1"/>
    </row>
    <row r="23" spans="1:25" x14ac:dyDescent="0.35">
      <c r="A23" s="1"/>
      <c r="B23" s="1"/>
      <c r="C23" s="4"/>
      <c r="D23" s="1"/>
      <c r="E23" s="1"/>
      <c r="F23" s="1"/>
      <c r="G23" s="1"/>
      <c r="H23" s="1"/>
      <c r="I23" s="1"/>
      <c r="J23" s="1"/>
      <c r="K23" s="1"/>
      <c r="L23" s="68" t="str">
        <f t="shared" si="0"/>
        <v>Yes</v>
      </c>
      <c r="M23" s="4"/>
      <c r="N23" s="4"/>
      <c r="O23" s="68" t="str">
        <f>IF(ISBLANK(M23), "", IF(ISBLANK(N23), "Yes", IF(N23 &lt; 'County Names to hide'!$C$2, "No", "Yes")))</f>
        <v/>
      </c>
      <c r="P23" s="4"/>
      <c r="Q23" s="4"/>
      <c r="R23" s="4"/>
      <c r="S23" s="4"/>
      <c r="T23" s="1"/>
      <c r="U23" s="67"/>
      <c r="V23" s="1"/>
      <c r="W23" s="1"/>
      <c r="X23" s="1"/>
      <c r="Y23" s="1"/>
    </row>
    <row r="24" spans="1:25" x14ac:dyDescent="0.35">
      <c r="A24" s="1"/>
      <c r="B24" s="1"/>
      <c r="C24" s="4"/>
      <c r="D24" s="1"/>
      <c r="E24" s="1"/>
      <c r="F24" s="1"/>
      <c r="G24" s="1"/>
      <c r="H24" s="1"/>
      <c r="I24" s="1"/>
      <c r="J24" s="1"/>
      <c r="K24" s="1"/>
      <c r="L24" s="68" t="str">
        <f t="shared" si="0"/>
        <v>Yes</v>
      </c>
      <c r="M24" s="4"/>
      <c r="N24" s="4"/>
      <c r="O24" s="68" t="str">
        <f>IF(ISBLANK(M24), "", IF(ISBLANK(N24), "Yes", IF(N24 &lt; 'County Names to hide'!$C$2, "No", "Yes")))</f>
        <v/>
      </c>
      <c r="P24" s="4"/>
      <c r="Q24" s="4"/>
      <c r="R24" s="4"/>
      <c r="S24" s="4"/>
      <c r="T24" s="1"/>
      <c r="U24" s="67"/>
      <c r="V24" s="1"/>
      <c r="W24" s="1"/>
      <c r="X24" s="1"/>
      <c r="Y24" s="1"/>
    </row>
    <row r="25" spans="1:25" x14ac:dyDescent="0.35">
      <c r="A25" s="1"/>
      <c r="B25" s="1"/>
      <c r="C25" s="4"/>
      <c r="D25" s="1"/>
      <c r="E25" s="1"/>
      <c r="F25" s="1"/>
      <c r="G25" s="1"/>
      <c r="H25" s="1"/>
      <c r="I25" s="1"/>
      <c r="J25" s="1"/>
      <c r="K25" s="1"/>
      <c r="L25" s="68" t="str">
        <f t="shared" si="0"/>
        <v>Yes</v>
      </c>
      <c r="M25" s="4"/>
      <c r="N25" s="4"/>
      <c r="O25" s="68" t="str">
        <f>IF(ISBLANK(M25), "", IF(ISBLANK(N25), "Yes", IF(N25 &lt; 'County Names to hide'!$C$2, "No", "Yes")))</f>
        <v/>
      </c>
      <c r="P25" s="4"/>
      <c r="Q25" s="4"/>
      <c r="R25" s="4"/>
      <c r="S25" s="4"/>
      <c r="T25" s="1"/>
      <c r="U25" s="67"/>
      <c r="V25" s="1"/>
      <c r="W25" s="1"/>
      <c r="X25" s="1"/>
      <c r="Y25" s="1"/>
    </row>
    <row r="26" spans="1:25" x14ac:dyDescent="0.35">
      <c r="A26" s="1"/>
      <c r="B26" s="1"/>
      <c r="C26" s="4"/>
      <c r="D26" s="1"/>
      <c r="E26" s="1"/>
      <c r="F26" s="1"/>
      <c r="G26" s="1"/>
      <c r="H26" s="1"/>
      <c r="I26" s="1"/>
      <c r="J26" s="1"/>
      <c r="K26" s="1"/>
      <c r="L26" s="68" t="str">
        <f t="shared" si="0"/>
        <v>Yes</v>
      </c>
      <c r="M26" s="4"/>
      <c r="N26" s="4"/>
      <c r="O26" s="68" t="str">
        <f>IF(ISBLANK(M26), "", IF(ISBLANK(N26), "Yes", IF(N26 &lt; 'County Names to hide'!$C$2, "No", "Yes")))</f>
        <v/>
      </c>
      <c r="P26" s="4"/>
      <c r="Q26" s="4"/>
      <c r="R26" s="4"/>
      <c r="S26" s="4"/>
      <c r="T26" s="1"/>
      <c r="U26" s="67"/>
      <c r="V26" s="1"/>
      <c r="W26" s="1"/>
      <c r="X26" s="1"/>
      <c r="Y26" s="1"/>
    </row>
    <row r="27" spans="1:25" x14ac:dyDescent="0.35">
      <c r="A27" s="1"/>
      <c r="B27" s="1"/>
      <c r="C27" s="4"/>
      <c r="D27" s="1"/>
      <c r="E27" s="1"/>
      <c r="F27" s="1"/>
      <c r="G27" s="1"/>
      <c r="H27" s="1"/>
      <c r="I27" s="1"/>
      <c r="J27" s="1"/>
      <c r="K27" s="1"/>
      <c r="L27" s="68" t="str">
        <f t="shared" si="0"/>
        <v>Yes</v>
      </c>
      <c r="M27" s="4"/>
      <c r="N27" s="4"/>
      <c r="O27" s="68" t="str">
        <f>IF(ISBLANK(M27), "", IF(ISBLANK(N27), "Yes", IF(N27 &lt; 'County Names to hide'!$C$2, "No", "Yes")))</f>
        <v/>
      </c>
      <c r="P27" s="4"/>
      <c r="Q27" s="4"/>
      <c r="R27" s="4"/>
      <c r="S27" s="4"/>
      <c r="T27" s="1"/>
      <c r="U27" s="67"/>
      <c r="V27" s="1"/>
      <c r="W27" s="1"/>
      <c r="X27" s="1"/>
      <c r="Y27" s="1"/>
    </row>
    <row r="28" spans="1:25" x14ac:dyDescent="0.35">
      <c r="A28" s="1"/>
      <c r="B28" s="1"/>
      <c r="C28" s="4"/>
      <c r="D28" s="1"/>
      <c r="E28" s="1"/>
      <c r="F28" s="1"/>
      <c r="G28" s="1"/>
      <c r="H28" s="1"/>
      <c r="I28" s="1"/>
      <c r="J28" s="1"/>
      <c r="K28" s="1"/>
      <c r="L28" s="68" t="str">
        <f t="shared" si="0"/>
        <v>Yes</v>
      </c>
      <c r="M28" s="4"/>
      <c r="N28" s="4"/>
      <c r="O28" s="68" t="str">
        <f>IF(ISBLANK(M28), "", IF(ISBLANK(N28), "Yes", IF(N28 &lt; 'County Names to hide'!$C$2, "No", "Yes")))</f>
        <v/>
      </c>
      <c r="P28" s="4"/>
      <c r="Q28" s="4"/>
      <c r="R28" s="4"/>
      <c r="S28" s="4"/>
      <c r="T28" s="1"/>
      <c r="U28" s="67"/>
      <c r="V28" s="1"/>
      <c r="W28" s="1"/>
      <c r="X28" s="1"/>
      <c r="Y28" s="1"/>
    </row>
    <row r="29" spans="1:25" x14ac:dyDescent="0.35">
      <c r="A29" s="1"/>
      <c r="B29" s="1"/>
      <c r="C29" s="4"/>
      <c r="D29" s="1"/>
      <c r="E29" s="1"/>
      <c r="F29" s="1"/>
      <c r="G29" s="1"/>
      <c r="H29" s="1"/>
      <c r="I29" s="1"/>
      <c r="J29" s="1"/>
      <c r="K29" s="1"/>
      <c r="L29" s="68" t="str">
        <f t="shared" si="0"/>
        <v>Yes</v>
      </c>
      <c r="M29" s="4"/>
      <c r="N29" s="4"/>
      <c r="O29" s="68" t="str">
        <f>IF(ISBLANK(M29), "", IF(ISBLANK(N29), "Yes", IF(N29 &lt; 'County Names to hide'!$C$2, "No", "Yes")))</f>
        <v/>
      </c>
      <c r="P29" s="4"/>
      <c r="Q29" s="4"/>
      <c r="R29" s="4"/>
      <c r="S29" s="4"/>
      <c r="T29" s="1"/>
      <c r="U29" s="67"/>
      <c r="V29" s="1"/>
      <c r="W29" s="1"/>
      <c r="X29" s="1"/>
      <c r="Y29" s="1"/>
    </row>
    <row r="30" spans="1:25" x14ac:dyDescent="0.35">
      <c r="A30" s="1"/>
      <c r="B30" s="1"/>
      <c r="C30" s="4"/>
      <c r="D30" s="1"/>
      <c r="E30" s="1"/>
      <c r="F30" s="1"/>
      <c r="G30" s="1"/>
      <c r="H30" s="1"/>
      <c r="I30" s="1"/>
      <c r="J30" s="1"/>
      <c r="K30" s="1"/>
      <c r="L30" s="68" t="str">
        <f t="shared" si="0"/>
        <v>Yes</v>
      </c>
      <c r="M30" s="4"/>
      <c r="N30" s="4"/>
      <c r="O30" s="68" t="str">
        <f>IF(ISBLANK(M30), "", IF(ISBLANK(N30), "Yes", IF(N30 &lt; 'County Names to hide'!$C$2, "No", "Yes")))</f>
        <v/>
      </c>
      <c r="P30" s="4"/>
      <c r="Q30" s="4"/>
      <c r="R30" s="4"/>
      <c r="S30" s="4"/>
      <c r="T30" s="1"/>
      <c r="U30" s="67"/>
      <c r="V30" s="1"/>
      <c r="W30" s="1"/>
      <c r="X30" s="1"/>
      <c r="Y30" s="1"/>
    </row>
    <row r="31" spans="1:25" x14ac:dyDescent="0.35">
      <c r="A31" s="1"/>
      <c r="B31" s="1"/>
      <c r="C31" s="4"/>
      <c r="D31" s="1"/>
      <c r="E31" s="1"/>
      <c r="F31" s="1"/>
      <c r="G31" s="1"/>
      <c r="H31" s="1"/>
      <c r="I31" s="1"/>
      <c r="J31" s="1"/>
      <c r="K31" s="1"/>
      <c r="L31" s="68" t="str">
        <f t="shared" si="0"/>
        <v>Yes</v>
      </c>
      <c r="M31" s="4"/>
      <c r="N31" s="4"/>
      <c r="O31" s="68" t="str">
        <f>IF(ISBLANK(M31), "", IF(ISBLANK(N31), "Yes", IF(N31 &lt; 'County Names to hide'!$C$2, "No", "Yes")))</f>
        <v/>
      </c>
      <c r="P31" s="4"/>
      <c r="Q31" s="4"/>
      <c r="R31" s="4"/>
      <c r="S31" s="4"/>
      <c r="T31" s="1"/>
      <c r="U31" s="67"/>
      <c r="V31" s="1"/>
      <c r="W31" s="1"/>
      <c r="X31" s="1"/>
      <c r="Y31" s="1"/>
    </row>
    <row r="32" spans="1:25" x14ac:dyDescent="0.35">
      <c r="A32" s="1"/>
      <c r="B32" s="1"/>
      <c r="C32" s="4"/>
      <c r="D32" s="1"/>
      <c r="E32" s="1"/>
      <c r="F32" s="1"/>
      <c r="G32" s="1"/>
      <c r="H32" s="1"/>
      <c r="I32" s="1"/>
      <c r="J32" s="1"/>
      <c r="K32" s="1"/>
      <c r="L32" s="68" t="str">
        <f t="shared" si="0"/>
        <v>Yes</v>
      </c>
      <c r="M32" s="4"/>
      <c r="N32" s="4"/>
      <c r="O32" s="68" t="str">
        <f>IF(ISBLANK(M32), "", IF(ISBLANK(N32), "Yes", IF(N32 &lt; 'County Names to hide'!$C$2, "No", "Yes")))</f>
        <v/>
      </c>
      <c r="P32" s="4"/>
      <c r="Q32" s="4"/>
      <c r="R32" s="4"/>
      <c r="S32" s="4"/>
      <c r="T32" s="1"/>
      <c r="U32" s="67"/>
      <c r="V32" s="1"/>
      <c r="W32" s="1"/>
      <c r="X32" s="1"/>
      <c r="Y32" s="1"/>
    </row>
    <row r="33" spans="1:25" x14ac:dyDescent="0.35">
      <c r="A33" s="1"/>
      <c r="B33" s="1"/>
      <c r="C33" s="4"/>
      <c r="D33" s="1"/>
      <c r="E33" s="1"/>
      <c r="F33" s="1"/>
      <c r="G33" s="1"/>
      <c r="H33" s="1"/>
      <c r="I33" s="1"/>
      <c r="J33" s="1"/>
      <c r="K33" s="1"/>
      <c r="L33" s="68" t="str">
        <f t="shared" si="0"/>
        <v>Yes</v>
      </c>
      <c r="M33" s="4"/>
      <c r="N33" s="4"/>
      <c r="O33" s="68" t="str">
        <f>IF(ISBLANK(M33), "", IF(ISBLANK(N33), "Yes", IF(N33 &lt; 'County Names to hide'!$C$2, "No", "Yes")))</f>
        <v/>
      </c>
      <c r="P33" s="4"/>
      <c r="Q33" s="4"/>
      <c r="R33" s="4"/>
      <c r="S33" s="4"/>
      <c r="T33" s="1"/>
      <c r="U33" s="67"/>
      <c r="V33" s="1"/>
      <c r="W33" s="1"/>
      <c r="X33" s="1"/>
      <c r="Y33" s="1"/>
    </row>
    <row r="34" spans="1:25" x14ac:dyDescent="0.35">
      <c r="A34" s="1"/>
      <c r="B34" s="1"/>
      <c r="C34" s="4"/>
      <c r="D34" s="1"/>
      <c r="E34" s="1"/>
      <c r="F34" s="1"/>
      <c r="G34" s="1"/>
      <c r="H34" s="1"/>
      <c r="I34" s="1"/>
      <c r="J34" s="1"/>
      <c r="K34" s="1"/>
      <c r="L34" s="68" t="str">
        <f t="shared" si="0"/>
        <v>Yes</v>
      </c>
      <c r="M34" s="4"/>
      <c r="N34" s="4"/>
      <c r="O34" s="68" t="str">
        <f>IF(ISBLANK(M34), "", IF(ISBLANK(N34), "Yes", IF(N34 &lt; 'County Names to hide'!$C$2, "No", "Yes")))</f>
        <v/>
      </c>
      <c r="P34" s="4"/>
      <c r="Q34" s="4"/>
      <c r="R34" s="4"/>
      <c r="S34" s="4"/>
      <c r="T34" s="1"/>
      <c r="U34" s="67"/>
      <c r="V34" s="1"/>
      <c r="W34" s="1"/>
      <c r="X34" s="1"/>
      <c r="Y34" s="1"/>
    </row>
    <row r="35" spans="1:25" x14ac:dyDescent="0.35">
      <c r="A35" s="1"/>
      <c r="B35" s="1"/>
      <c r="C35" s="4"/>
      <c r="D35" s="1"/>
      <c r="E35" s="1"/>
      <c r="F35" s="1"/>
      <c r="G35" s="1"/>
      <c r="H35" s="1"/>
      <c r="I35" s="1"/>
      <c r="J35" s="1"/>
      <c r="K35" s="1"/>
      <c r="L35" s="68" t="str">
        <f t="shared" si="0"/>
        <v>Yes</v>
      </c>
      <c r="M35" s="4"/>
      <c r="N35" s="4"/>
      <c r="O35" s="68" t="str">
        <f>IF(ISBLANK(M35), "", IF(ISBLANK(N35), "Yes", IF(N35 &lt; 'County Names to hide'!$C$2, "No", "Yes")))</f>
        <v/>
      </c>
      <c r="P35" s="4"/>
      <c r="Q35" s="4"/>
      <c r="R35" s="4"/>
      <c r="S35" s="4"/>
      <c r="T35" s="1"/>
      <c r="U35" s="67"/>
      <c r="V35" s="1"/>
      <c r="W35" s="1"/>
      <c r="X35" s="1"/>
      <c r="Y35" s="1"/>
    </row>
    <row r="36" spans="1:25" x14ac:dyDescent="0.35">
      <c r="A36" s="1"/>
      <c r="B36" s="1"/>
      <c r="C36" s="4"/>
      <c r="D36" s="1"/>
      <c r="E36" s="1"/>
      <c r="F36" s="1"/>
      <c r="G36" s="1"/>
      <c r="H36" s="1"/>
      <c r="I36" s="1"/>
      <c r="J36" s="1"/>
      <c r="K36" s="1"/>
      <c r="L36" s="68" t="str">
        <f t="shared" si="0"/>
        <v>Yes</v>
      </c>
      <c r="M36" s="4"/>
      <c r="N36" s="4"/>
      <c r="O36" s="68" t="str">
        <f>IF(ISBLANK(M36), "", IF(ISBLANK(N36), "Yes", IF(N36 &lt; 'County Names to hide'!$C$2, "No", "Yes")))</f>
        <v/>
      </c>
      <c r="P36" s="4"/>
      <c r="Q36" s="4"/>
      <c r="R36" s="4"/>
      <c r="S36" s="4"/>
      <c r="T36" s="1"/>
      <c r="U36" s="67"/>
      <c r="V36" s="1"/>
      <c r="W36" s="1"/>
      <c r="X36" s="1"/>
      <c r="Y36" s="1"/>
    </row>
    <row r="37" spans="1:25" x14ac:dyDescent="0.35">
      <c r="A37" s="1"/>
      <c r="B37" s="1"/>
      <c r="C37" s="4"/>
      <c r="D37" s="1"/>
      <c r="E37" s="1"/>
      <c r="F37" s="1"/>
      <c r="G37" s="1"/>
      <c r="H37" s="1"/>
      <c r="I37" s="1"/>
      <c r="J37" s="1"/>
      <c r="K37" s="1"/>
      <c r="L37" s="68" t="str">
        <f t="shared" si="0"/>
        <v>Yes</v>
      </c>
      <c r="M37" s="4"/>
      <c r="N37" s="4"/>
      <c r="O37" s="68" t="str">
        <f>IF(ISBLANK(M37), "", IF(ISBLANK(N37), "Yes", IF(N37 &lt; 'County Names to hide'!$C$2, "No", "Yes")))</f>
        <v/>
      </c>
      <c r="P37" s="4"/>
      <c r="Q37" s="4"/>
      <c r="R37" s="4"/>
      <c r="S37" s="4"/>
      <c r="T37" s="1"/>
      <c r="U37" s="67"/>
      <c r="V37" s="1"/>
      <c r="W37" s="1"/>
      <c r="X37" s="1"/>
      <c r="Y37" s="1"/>
    </row>
    <row r="38" spans="1:25" x14ac:dyDescent="0.35">
      <c r="A38" s="1"/>
      <c r="B38" s="1"/>
      <c r="C38" s="4"/>
      <c r="D38" s="1"/>
      <c r="E38" s="1"/>
      <c r="F38" s="1"/>
      <c r="G38" s="1"/>
      <c r="H38" s="1"/>
      <c r="I38" s="1"/>
      <c r="J38" s="1"/>
      <c r="K38" s="1"/>
      <c r="L38" s="68" t="str">
        <f t="shared" si="0"/>
        <v>Yes</v>
      </c>
      <c r="M38" s="4"/>
      <c r="N38" s="4"/>
      <c r="O38" s="68" t="str">
        <f>IF(ISBLANK(M38), "", IF(ISBLANK(N38), "Yes", IF(N38 &lt; 'County Names to hide'!$C$2, "No", "Yes")))</f>
        <v/>
      </c>
      <c r="P38" s="4"/>
      <c r="Q38" s="4"/>
      <c r="R38" s="4"/>
      <c r="S38" s="4"/>
      <c r="T38" s="1"/>
      <c r="U38" s="67"/>
      <c r="V38" s="1"/>
      <c r="W38" s="1"/>
      <c r="X38" s="1"/>
      <c r="Y38" s="1"/>
    </row>
    <row r="39" spans="1:25" x14ac:dyDescent="0.35">
      <c r="A39" s="1"/>
      <c r="B39" s="1"/>
      <c r="C39" s="4"/>
      <c r="D39" s="1"/>
      <c r="E39" s="1"/>
      <c r="F39" s="1"/>
      <c r="G39" s="1"/>
      <c r="H39" s="1"/>
      <c r="I39" s="1"/>
      <c r="J39" s="1"/>
      <c r="K39" s="1"/>
      <c r="L39" s="68" t="str">
        <f t="shared" si="0"/>
        <v>Yes</v>
      </c>
      <c r="M39" s="4"/>
      <c r="N39" s="4"/>
      <c r="O39" s="68" t="str">
        <f>IF(ISBLANK(M39), "", IF(ISBLANK(N39), "Yes", IF(N39 &lt; 'County Names to hide'!$C$2, "No", "Yes")))</f>
        <v/>
      </c>
      <c r="P39" s="4"/>
      <c r="Q39" s="4"/>
      <c r="R39" s="4"/>
      <c r="S39" s="4"/>
      <c r="T39" s="1"/>
      <c r="U39" s="67"/>
      <c r="V39" s="1"/>
      <c r="W39" s="1"/>
      <c r="X39" s="1"/>
      <c r="Y39" s="1"/>
    </row>
    <row r="40" spans="1:25" x14ac:dyDescent="0.35">
      <c r="A40" s="1"/>
      <c r="B40" s="1"/>
      <c r="C40" s="4"/>
      <c r="D40" s="1"/>
      <c r="E40" s="1"/>
      <c r="F40" s="1"/>
      <c r="G40" s="1"/>
      <c r="H40" s="1"/>
      <c r="I40" s="1"/>
      <c r="J40" s="1"/>
      <c r="K40" s="1"/>
      <c r="L40" s="68" t="str">
        <f t="shared" si="0"/>
        <v>Yes</v>
      </c>
      <c r="M40" s="4"/>
      <c r="N40" s="4"/>
      <c r="O40" s="68" t="str">
        <f>IF(ISBLANK(M40), "", IF(ISBLANK(N40), "Yes", IF(N40 &lt; 'County Names to hide'!$C$2, "No", "Yes")))</f>
        <v/>
      </c>
      <c r="P40" s="4"/>
      <c r="Q40" s="4"/>
      <c r="R40" s="4"/>
      <c r="S40" s="4"/>
      <c r="T40" s="1"/>
      <c r="U40" s="67"/>
      <c r="V40" s="1"/>
      <c r="W40" s="1"/>
      <c r="X40" s="1"/>
      <c r="Y40" s="1"/>
    </row>
    <row r="41" spans="1:25" x14ac:dyDescent="0.35">
      <c r="A41" s="1"/>
      <c r="B41" s="1"/>
      <c r="C41" s="4"/>
      <c r="D41" s="1"/>
      <c r="E41" s="1"/>
      <c r="F41" s="1"/>
      <c r="G41" s="1"/>
      <c r="H41" s="1"/>
      <c r="I41" s="1"/>
      <c r="J41" s="1"/>
      <c r="K41" s="1"/>
      <c r="L41" s="68" t="str">
        <f t="shared" si="0"/>
        <v>Yes</v>
      </c>
      <c r="M41" s="4"/>
      <c r="N41" s="4"/>
      <c r="O41" s="68" t="str">
        <f>IF(ISBLANK(M41), "", IF(ISBLANK(N41), "Yes", IF(N41 &lt; 'County Names to hide'!$C$2, "No", "Yes")))</f>
        <v/>
      </c>
      <c r="P41" s="4"/>
      <c r="Q41" s="4"/>
      <c r="R41" s="4"/>
      <c r="S41" s="4"/>
      <c r="T41" s="1"/>
      <c r="U41" s="67"/>
      <c r="V41" s="1"/>
      <c r="W41" s="1"/>
      <c r="X41" s="1"/>
      <c r="Y41" s="1"/>
    </row>
    <row r="42" spans="1:25" x14ac:dyDescent="0.35">
      <c r="A42" s="1"/>
      <c r="B42" s="1"/>
      <c r="C42" s="4"/>
      <c r="D42" s="1"/>
      <c r="E42" s="1"/>
      <c r="F42" s="1"/>
      <c r="G42" s="1"/>
      <c r="H42" s="1"/>
      <c r="I42" s="1"/>
      <c r="J42" s="1"/>
      <c r="K42" s="1"/>
      <c r="L42" s="68" t="str">
        <f t="shared" si="0"/>
        <v>Yes</v>
      </c>
      <c r="M42" s="4"/>
      <c r="N42" s="4"/>
      <c r="O42" s="68" t="str">
        <f>IF(ISBLANK(M42), "", IF(ISBLANK(N42), "Yes", IF(N42 &lt; 'County Names to hide'!$C$2, "No", "Yes")))</f>
        <v/>
      </c>
      <c r="P42" s="4"/>
      <c r="Q42" s="4"/>
      <c r="R42" s="4"/>
      <c r="S42" s="4"/>
      <c r="T42" s="1"/>
      <c r="U42" s="67"/>
      <c r="V42" s="1"/>
      <c r="W42" s="1"/>
      <c r="X42" s="1"/>
      <c r="Y42" s="1"/>
    </row>
    <row r="43" spans="1:25" x14ac:dyDescent="0.35">
      <c r="A43" s="1"/>
      <c r="B43" s="1"/>
      <c r="C43" s="4"/>
      <c r="D43" s="1"/>
      <c r="E43" s="1"/>
      <c r="F43" s="1"/>
      <c r="G43" s="1"/>
      <c r="H43" s="1"/>
      <c r="I43" s="1"/>
      <c r="J43" s="1"/>
      <c r="K43" s="1"/>
      <c r="L43" s="68" t="str">
        <f t="shared" si="0"/>
        <v>Yes</v>
      </c>
      <c r="M43" s="4"/>
      <c r="N43" s="4"/>
      <c r="O43" s="68" t="str">
        <f>IF(ISBLANK(M43), "", IF(ISBLANK(N43), "Yes", IF(N43 &lt; 'County Names to hide'!$C$2, "No", "Yes")))</f>
        <v/>
      </c>
      <c r="P43" s="4"/>
      <c r="Q43" s="4"/>
      <c r="R43" s="4"/>
      <c r="S43" s="4"/>
      <c r="T43" s="1"/>
      <c r="U43" s="67"/>
      <c r="V43" s="1"/>
      <c r="W43" s="1"/>
      <c r="X43" s="1"/>
      <c r="Y43" s="1"/>
    </row>
    <row r="44" spans="1:25" x14ac:dyDescent="0.35">
      <c r="A44" s="1"/>
      <c r="B44" s="1"/>
      <c r="C44" s="4"/>
      <c r="D44" s="1"/>
      <c r="E44" s="1"/>
      <c r="F44" s="1"/>
      <c r="G44" s="1"/>
      <c r="H44" s="1"/>
      <c r="I44" s="1"/>
      <c r="J44" s="1"/>
      <c r="K44" s="1"/>
      <c r="L44" s="68" t="str">
        <f t="shared" si="0"/>
        <v>Yes</v>
      </c>
      <c r="M44" s="4"/>
      <c r="N44" s="4"/>
      <c r="O44" s="68" t="str">
        <f>IF(ISBLANK(M44), "", IF(ISBLANK(N44), "Yes", IF(N44 &lt; 'County Names to hide'!$C$2, "No", "Yes")))</f>
        <v/>
      </c>
      <c r="P44" s="4"/>
      <c r="Q44" s="4"/>
      <c r="R44" s="4"/>
      <c r="S44" s="4"/>
      <c r="T44" s="1"/>
      <c r="U44" s="67"/>
      <c r="V44" s="1"/>
      <c r="W44" s="1"/>
      <c r="X44" s="1"/>
      <c r="Y44" s="1"/>
    </row>
    <row r="45" spans="1:25" x14ac:dyDescent="0.35">
      <c r="A45" s="1"/>
      <c r="B45" s="1"/>
      <c r="C45" s="4"/>
      <c r="D45" s="1"/>
      <c r="E45" s="1"/>
      <c r="F45" s="1"/>
      <c r="G45" s="1"/>
      <c r="H45" s="1"/>
      <c r="I45" s="1"/>
      <c r="J45" s="1"/>
      <c r="K45" s="1"/>
      <c r="L45" s="68" t="str">
        <f t="shared" si="0"/>
        <v>Yes</v>
      </c>
      <c r="M45" s="4"/>
      <c r="N45" s="4"/>
      <c r="O45" s="68" t="str">
        <f>IF(ISBLANK(M45), "", IF(ISBLANK(N45), "Yes", IF(N45 &lt; 'County Names to hide'!$C$2, "No", "Yes")))</f>
        <v/>
      </c>
      <c r="P45" s="4"/>
      <c r="Q45" s="4"/>
      <c r="R45" s="4"/>
      <c r="S45" s="4"/>
      <c r="T45" s="1"/>
      <c r="U45" s="67"/>
      <c r="V45" s="1"/>
      <c r="W45" s="1"/>
      <c r="X45" s="1"/>
      <c r="Y45" s="1"/>
    </row>
    <row r="46" spans="1:25" x14ac:dyDescent="0.35">
      <c r="A46" s="1"/>
      <c r="B46" s="1"/>
      <c r="C46" s="4"/>
      <c r="D46" s="1"/>
      <c r="E46" s="1"/>
      <c r="F46" s="1"/>
      <c r="G46" s="1"/>
      <c r="H46" s="1"/>
      <c r="I46" s="1"/>
      <c r="J46" s="1"/>
      <c r="K46" s="1"/>
      <c r="L46" s="68" t="str">
        <f t="shared" si="0"/>
        <v>Yes</v>
      </c>
      <c r="M46" s="4"/>
      <c r="N46" s="4"/>
      <c r="O46" s="68" t="str">
        <f>IF(ISBLANK(M46), "", IF(ISBLANK(N46), "Yes", IF(N46 &lt; 'County Names to hide'!$C$2, "No", "Yes")))</f>
        <v/>
      </c>
      <c r="P46" s="4"/>
      <c r="Q46" s="4"/>
      <c r="R46" s="4"/>
      <c r="S46" s="4"/>
      <c r="T46" s="1"/>
      <c r="U46" s="67"/>
      <c r="V46" s="1"/>
      <c r="W46" s="1"/>
      <c r="X46" s="1"/>
      <c r="Y46" s="1"/>
    </row>
    <row r="47" spans="1:25" x14ac:dyDescent="0.35">
      <c r="A47" s="1"/>
      <c r="B47" s="1"/>
      <c r="C47" s="4"/>
      <c r="D47" s="1"/>
      <c r="E47" s="1"/>
      <c r="F47" s="1"/>
      <c r="G47" s="1"/>
      <c r="H47" s="1"/>
      <c r="I47" s="1"/>
      <c r="J47" s="1"/>
      <c r="K47" s="1"/>
      <c r="L47" s="68" t="str">
        <f t="shared" si="0"/>
        <v>Yes</v>
      </c>
      <c r="M47" s="4"/>
      <c r="N47" s="4"/>
      <c r="O47" s="68" t="str">
        <f>IF(ISBLANK(M47), "", IF(ISBLANK(N47), "Yes", IF(N47 &lt; 'County Names to hide'!$C$2, "No", "Yes")))</f>
        <v/>
      </c>
      <c r="P47" s="4"/>
      <c r="Q47" s="4"/>
      <c r="R47" s="4"/>
      <c r="S47" s="4"/>
      <c r="T47" s="1"/>
      <c r="U47" s="67"/>
      <c r="V47" s="1"/>
      <c r="W47" s="1"/>
      <c r="X47" s="1"/>
      <c r="Y47" s="1"/>
    </row>
    <row r="48" spans="1:25" x14ac:dyDescent="0.35">
      <c r="A48" s="1"/>
      <c r="B48" s="1"/>
      <c r="C48" s="4"/>
      <c r="D48" s="1"/>
      <c r="E48" s="1"/>
      <c r="F48" s="1"/>
      <c r="G48" s="1"/>
      <c r="H48" s="1"/>
      <c r="I48" s="1"/>
      <c r="J48" s="1"/>
      <c r="K48" s="1"/>
      <c r="L48" s="68" t="str">
        <f t="shared" si="0"/>
        <v>Yes</v>
      </c>
      <c r="M48" s="4"/>
      <c r="N48" s="4"/>
      <c r="O48" s="68" t="str">
        <f>IF(ISBLANK(M48), "", IF(ISBLANK(N48), "Yes", IF(N48 &lt; 'County Names to hide'!$C$2, "No", "Yes")))</f>
        <v/>
      </c>
      <c r="P48" s="4"/>
      <c r="Q48" s="4"/>
      <c r="R48" s="4"/>
      <c r="S48" s="4"/>
      <c r="T48" s="1"/>
      <c r="U48" s="67"/>
      <c r="V48" s="1"/>
      <c r="W48" s="1"/>
      <c r="X48" s="1"/>
      <c r="Y48" s="1"/>
    </row>
    <row r="49" spans="1:25" x14ac:dyDescent="0.35">
      <c r="A49" s="1"/>
      <c r="B49" s="1"/>
      <c r="C49" s="4"/>
      <c r="D49" s="1"/>
      <c r="E49" s="1"/>
      <c r="F49" s="1"/>
      <c r="G49" s="1"/>
      <c r="H49" s="1"/>
      <c r="I49" s="1"/>
      <c r="J49" s="1"/>
      <c r="K49" s="1"/>
      <c r="L49" s="68" t="str">
        <f t="shared" si="0"/>
        <v>Yes</v>
      </c>
      <c r="M49" s="4"/>
      <c r="N49" s="4"/>
      <c r="O49" s="68" t="str">
        <f>IF(ISBLANK(M49), "", IF(ISBLANK(N49), "Yes", IF(N49 &lt; 'County Names to hide'!$C$2, "No", "Yes")))</f>
        <v/>
      </c>
      <c r="P49" s="4"/>
      <c r="Q49" s="4"/>
      <c r="R49" s="4"/>
      <c r="S49" s="4"/>
      <c r="T49" s="1"/>
      <c r="U49" s="67"/>
      <c r="V49" s="1"/>
      <c r="W49" s="1"/>
      <c r="X49" s="1"/>
      <c r="Y49" s="1"/>
    </row>
    <row r="50" spans="1:25" x14ac:dyDescent="0.35">
      <c r="A50" s="1"/>
      <c r="B50" s="1"/>
      <c r="C50" s="4"/>
      <c r="D50" s="1"/>
      <c r="E50" s="1"/>
      <c r="F50" s="1"/>
      <c r="G50" s="1"/>
      <c r="H50" s="1"/>
      <c r="I50" s="1"/>
      <c r="J50" s="1"/>
      <c r="K50" s="1"/>
      <c r="L50" s="68" t="str">
        <f t="shared" si="0"/>
        <v>Yes</v>
      </c>
      <c r="M50" s="4"/>
      <c r="N50" s="4"/>
      <c r="O50" s="68" t="str">
        <f>IF(ISBLANK(M50), "", IF(ISBLANK(N50), "Yes", IF(N50 &lt; 'County Names to hide'!$C$2, "No", "Yes")))</f>
        <v/>
      </c>
      <c r="P50" s="4"/>
      <c r="Q50" s="4"/>
      <c r="R50" s="4"/>
      <c r="S50" s="4"/>
      <c r="T50" s="1"/>
      <c r="U50" s="67"/>
      <c r="V50" s="1"/>
      <c r="W50" s="1"/>
      <c r="X50" s="1"/>
      <c r="Y50" s="1"/>
    </row>
    <row r="51" spans="1:25" x14ac:dyDescent="0.35">
      <c r="A51" s="1"/>
      <c r="B51" s="1"/>
      <c r="C51" s="4"/>
      <c r="D51" s="1"/>
      <c r="E51" s="1"/>
      <c r="F51" s="1"/>
      <c r="G51" s="1"/>
      <c r="H51" s="1"/>
      <c r="I51" s="1"/>
      <c r="J51" s="1"/>
      <c r="K51" s="1"/>
      <c r="L51" s="68" t="str">
        <f t="shared" si="0"/>
        <v>Yes</v>
      </c>
      <c r="M51" s="4"/>
      <c r="N51" s="4"/>
      <c r="O51" s="68" t="str">
        <f>IF(ISBLANK(M51), "", IF(ISBLANK(N51), "Yes", IF(N51 &lt; 'County Names to hide'!$C$2, "No", "Yes")))</f>
        <v/>
      </c>
      <c r="P51" s="4"/>
      <c r="Q51" s="4"/>
      <c r="R51" s="4"/>
      <c r="S51" s="4"/>
      <c r="T51" s="1"/>
      <c r="U51" s="67"/>
      <c r="V51" s="1"/>
      <c r="W51" s="1"/>
      <c r="X51" s="1"/>
      <c r="Y51" s="1"/>
    </row>
    <row r="52" spans="1:25" x14ac:dyDescent="0.35">
      <c r="A52" s="1"/>
      <c r="B52" s="1"/>
      <c r="C52" s="4"/>
      <c r="D52" s="1"/>
      <c r="E52" s="1"/>
      <c r="F52" s="1"/>
      <c r="G52" s="1"/>
      <c r="H52" s="1"/>
      <c r="I52" s="1"/>
      <c r="J52" s="1"/>
      <c r="K52" s="1"/>
      <c r="L52" s="68" t="str">
        <f t="shared" si="0"/>
        <v>Yes</v>
      </c>
      <c r="M52" s="4"/>
      <c r="N52" s="4"/>
      <c r="O52" s="68" t="str">
        <f>IF(ISBLANK(M52), "", IF(ISBLANK(N52), "Yes", IF(N52 &lt; 'County Names to hide'!$C$2, "No", "Yes")))</f>
        <v/>
      </c>
      <c r="P52" s="4"/>
      <c r="Q52" s="4"/>
      <c r="R52" s="4"/>
      <c r="S52" s="4"/>
      <c r="T52" s="1"/>
      <c r="U52" s="67"/>
      <c r="V52" s="1"/>
      <c r="W52" s="1"/>
      <c r="X52" s="1"/>
      <c r="Y52" s="1"/>
    </row>
    <row r="53" spans="1:25" x14ac:dyDescent="0.35">
      <c r="A53" s="1"/>
      <c r="B53" s="1"/>
      <c r="C53" s="4"/>
      <c r="D53" s="1"/>
      <c r="E53" s="1"/>
      <c r="F53" s="1"/>
      <c r="G53" s="1"/>
      <c r="H53" s="1"/>
      <c r="I53" s="1"/>
      <c r="J53" s="1"/>
      <c r="K53" s="1"/>
      <c r="L53" s="68" t="str">
        <f t="shared" si="0"/>
        <v>Yes</v>
      </c>
      <c r="M53" s="4"/>
      <c r="N53" s="4"/>
      <c r="O53" s="68" t="str">
        <f>IF(ISBLANK(M53), "", IF(ISBLANK(N53), "Yes", IF(N53 &lt; 'County Names to hide'!$C$2, "No", "Yes")))</f>
        <v/>
      </c>
      <c r="P53" s="4"/>
      <c r="Q53" s="4"/>
      <c r="R53" s="4"/>
      <c r="S53" s="4"/>
      <c r="T53" s="1"/>
      <c r="U53" s="67"/>
      <c r="V53" s="1"/>
      <c r="W53" s="1"/>
      <c r="X53" s="1"/>
      <c r="Y53" s="1"/>
    </row>
    <row r="54" spans="1:25" x14ac:dyDescent="0.35">
      <c r="A54" s="1"/>
      <c r="B54" s="1"/>
      <c r="C54" s="4"/>
      <c r="D54" s="1"/>
      <c r="E54" s="1"/>
      <c r="F54" s="1"/>
      <c r="G54" s="1"/>
      <c r="H54" s="1"/>
      <c r="I54" s="1"/>
      <c r="J54" s="1"/>
      <c r="K54" s="1"/>
      <c r="L54" s="68" t="str">
        <f t="shared" si="0"/>
        <v>Yes</v>
      </c>
      <c r="M54" s="4"/>
      <c r="N54" s="4"/>
      <c r="O54" s="68" t="str">
        <f>IF(ISBLANK(M54), "", IF(ISBLANK(N54), "Yes", IF(N54 &lt; 'County Names to hide'!$C$2, "No", "Yes")))</f>
        <v/>
      </c>
      <c r="P54" s="4"/>
      <c r="Q54" s="4"/>
      <c r="R54" s="4"/>
      <c r="S54" s="4"/>
      <c r="T54" s="1"/>
      <c r="U54" s="67"/>
      <c r="V54" s="1"/>
      <c r="W54" s="1"/>
      <c r="X54" s="1"/>
      <c r="Y54" s="1"/>
    </row>
    <row r="55" spans="1:25" x14ac:dyDescent="0.35">
      <c r="A55" s="1"/>
      <c r="B55" s="1"/>
      <c r="C55" s="4"/>
      <c r="D55" s="1"/>
      <c r="E55" s="1"/>
      <c r="F55" s="1"/>
      <c r="G55" s="1"/>
      <c r="H55" s="1"/>
      <c r="I55" s="1"/>
      <c r="J55" s="1"/>
      <c r="K55" s="1"/>
      <c r="L55" s="68" t="str">
        <f t="shared" si="0"/>
        <v>Yes</v>
      </c>
      <c r="M55" s="4"/>
      <c r="N55" s="4"/>
      <c r="O55" s="68" t="str">
        <f>IF(ISBLANK(M55), "", IF(ISBLANK(N55), "Yes", IF(N55 &lt; 'County Names to hide'!$C$2, "No", "Yes")))</f>
        <v/>
      </c>
      <c r="P55" s="4"/>
      <c r="Q55" s="4"/>
      <c r="R55" s="4"/>
      <c r="S55" s="4"/>
      <c r="T55" s="1"/>
      <c r="U55" s="67"/>
      <c r="V55" s="1"/>
      <c r="W55" s="1"/>
      <c r="X55" s="1"/>
      <c r="Y55" s="1"/>
    </row>
    <row r="56" spans="1:25" x14ac:dyDescent="0.35">
      <c r="A56" s="1"/>
      <c r="B56" s="1"/>
      <c r="C56" s="4"/>
      <c r="D56" s="1"/>
      <c r="E56" s="1"/>
      <c r="F56" s="1"/>
      <c r="G56" s="1"/>
      <c r="H56" s="1"/>
      <c r="I56" s="1"/>
      <c r="J56" s="1"/>
      <c r="K56" s="1"/>
      <c r="L56" s="68" t="str">
        <f t="shared" si="0"/>
        <v>Yes</v>
      </c>
      <c r="M56" s="4"/>
      <c r="N56" s="4"/>
      <c r="O56" s="68" t="str">
        <f>IF(ISBLANK(M56), "", IF(ISBLANK(N56), "Yes", IF(N56 &lt; 'County Names to hide'!$C$2, "No", "Yes")))</f>
        <v/>
      </c>
      <c r="P56" s="4"/>
      <c r="Q56" s="4"/>
      <c r="R56" s="4"/>
      <c r="S56" s="4"/>
      <c r="T56" s="1"/>
      <c r="U56" s="67"/>
      <c r="V56" s="1"/>
      <c r="W56" s="1"/>
      <c r="X56" s="1"/>
      <c r="Y56" s="1"/>
    </row>
    <row r="57" spans="1:25" x14ac:dyDescent="0.35">
      <c r="A57" s="1"/>
      <c r="B57" s="1"/>
      <c r="C57" s="4"/>
      <c r="D57" s="1"/>
      <c r="E57" s="1"/>
      <c r="F57" s="1"/>
      <c r="G57" s="1"/>
      <c r="H57" s="1"/>
      <c r="I57" s="1"/>
      <c r="J57" s="1"/>
      <c r="K57" s="1"/>
      <c r="L57" s="68" t="str">
        <f t="shared" si="0"/>
        <v>Yes</v>
      </c>
      <c r="M57" s="4"/>
      <c r="N57" s="4"/>
      <c r="O57" s="68" t="str">
        <f>IF(ISBLANK(M57), "", IF(ISBLANK(N57), "Yes", IF(N57 &lt; 'County Names to hide'!$C$2, "No", "Yes")))</f>
        <v/>
      </c>
      <c r="P57" s="4"/>
      <c r="Q57" s="4"/>
      <c r="R57" s="4"/>
      <c r="S57" s="4"/>
      <c r="T57" s="1"/>
      <c r="U57" s="67"/>
      <c r="V57" s="1"/>
      <c r="W57" s="1"/>
      <c r="X57" s="1"/>
      <c r="Y57" s="1"/>
    </row>
    <row r="58" spans="1:25" x14ac:dyDescent="0.35">
      <c r="A58" s="1"/>
      <c r="B58" s="1"/>
      <c r="C58" s="4"/>
      <c r="D58" s="1"/>
      <c r="E58" s="1"/>
      <c r="F58" s="1"/>
      <c r="G58" s="1"/>
      <c r="H58" s="1"/>
      <c r="I58" s="1"/>
      <c r="J58" s="1"/>
      <c r="K58" s="1"/>
      <c r="L58" s="68" t="str">
        <f t="shared" si="0"/>
        <v>Yes</v>
      </c>
      <c r="M58" s="4"/>
      <c r="N58" s="4"/>
      <c r="O58" s="68" t="str">
        <f>IF(ISBLANK(M58), "", IF(ISBLANK(N58), "Yes", IF(N58 &lt; 'County Names to hide'!$C$2, "No", "Yes")))</f>
        <v/>
      </c>
      <c r="P58" s="4"/>
      <c r="Q58" s="4"/>
      <c r="R58" s="4"/>
      <c r="S58" s="4"/>
      <c r="T58" s="1"/>
      <c r="U58" s="67"/>
      <c r="V58" s="1"/>
      <c r="W58" s="1"/>
      <c r="X58" s="1"/>
      <c r="Y58" s="1"/>
    </row>
    <row r="59" spans="1:25" x14ac:dyDescent="0.35">
      <c r="A59" s="1"/>
      <c r="B59" s="1"/>
      <c r="C59" s="4"/>
      <c r="D59" s="1"/>
      <c r="E59" s="1"/>
      <c r="F59" s="1"/>
      <c r="G59" s="1"/>
      <c r="H59" s="1"/>
      <c r="I59" s="1"/>
      <c r="J59" s="1"/>
      <c r="K59" s="1"/>
      <c r="L59" s="68" t="str">
        <f t="shared" si="0"/>
        <v>Yes</v>
      </c>
      <c r="M59" s="4"/>
      <c r="N59" s="4"/>
      <c r="O59" s="68" t="str">
        <f>IF(ISBLANK(M59), "", IF(ISBLANK(N59), "Yes", IF(N59 &lt; 'County Names to hide'!$C$2, "No", "Yes")))</f>
        <v/>
      </c>
      <c r="P59" s="4"/>
      <c r="Q59" s="4"/>
      <c r="R59" s="4"/>
      <c r="S59" s="4"/>
      <c r="T59" s="1"/>
      <c r="U59" s="67"/>
      <c r="V59" s="1"/>
      <c r="W59" s="1"/>
      <c r="X59" s="1"/>
      <c r="Y59" s="1"/>
    </row>
    <row r="60" spans="1:25" x14ac:dyDescent="0.35">
      <c r="A60" s="1"/>
      <c r="B60" s="1"/>
      <c r="C60" s="4"/>
      <c r="D60" s="1"/>
      <c r="E60" s="1"/>
      <c r="F60" s="1"/>
      <c r="G60" s="1"/>
      <c r="H60" s="1"/>
      <c r="I60" s="1"/>
      <c r="J60" s="1"/>
      <c r="K60" s="1"/>
      <c r="L60" s="68" t="str">
        <f t="shared" si="0"/>
        <v>Yes</v>
      </c>
      <c r="M60" s="4"/>
      <c r="N60" s="4"/>
      <c r="O60" s="68" t="str">
        <f>IF(ISBLANK(M60), "", IF(ISBLANK(N60), "Yes", IF(N60 &lt; 'County Names to hide'!$C$2, "No", "Yes")))</f>
        <v/>
      </c>
      <c r="P60" s="4"/>
      <c r="Q60" s="4"/>
      <c r="R60" s="4"/>
      <c r="S60" s="4"/>
      <c r="T60" s="1"/>
      <c r="U60" s="67"/>
      <c r="V60" s="1"/>
      <c r="W60" s="1"/>
      <c r="X60" s="1"/>
      <c r="Y60" s="1"/>
    </row>
    <row r="61" spans="1:25" x14ac:dyDescent="0.35">
      <c r="A61" s="1"/>
      <c r="B61" s="1"/>
      <c r="C61" s="4"/>
      <c r="D61" s="1"/>
      <c r="E61" s="1"/>
      <c r="F61" s="1"/>
      <c r="G61" s="1"/>
      <c r="H61" s="1"/>
      <c r="I61" s="1"/>
      <c r="J61" s="1"/>
      <c r="K61" s="1"/>
      <c r="L61" s="68" t="str">
        <f t="shared" si="0"/>
        <v>Yes</v>
      </c>
      <c r="M61" s="4"/>
      <c r="N61" s="4"/>
      <c r="O61" s="68" t="str">
        <f>IF(ISBLANK(M61), "", IF(ISBLANK(N61), "Yes", IF(N61 &lt; 'County Names to hide'!$C$2, "No", "Yes")))</f>
        <v/>
      </c>
      <c r="P61" s="4"/>
      <c r="Q61" s="4"/>
      <c r="R61" s="4"/>
      <c r="S61" s="4"/>
      <c r="T61" s="1"/>
      <c r="U61" s="67"/>
      <c r="V61" s="1"/>
      <c r="W61" s="1"/>
      <c r="X61" s="1"/>
      <c r="Y61" s="1"/>
    </row>
    <row r="62" spans="1:25" x14ac:dyDescent="0.35">
      <c r="A62" s="1"/>
      <c r="B62" s="1"/>
      <c r="C62" s="4"/>
      <c r="D62" s="1"/>
      <c r="E62" s="1"/>
      <c r="F62" s="1"/>
      <c r="G62" s="1"/>
      <c r="H62" s="1"/>
      <c r="I62" s="1"/>
      <c r="J62" s="1"/>
      <c r="K62" s="1"/>
      <c r="L62" s="68" t="str">
        <f t="shared" si="0"/>
        <v>Yes</v>
      </c>
      <c r="M62" s="4"/>
      <c r="N62" s="4"/>
      <c r="O62" s="68" t="str">
        <f>IF(ISBLANK(M62), "", IF(ISBLANK(N62), "Yes", IF(N62 &lt; 'County Names to hide'!$C$2, "No", "Yes")))</f>
        <v/>
      </c>
      <c r="P62" s="4"/>
      <c r="Q62" s="4"/>
      <c r="R62" s="4"/>
      <c r="S62" s="4"/>
      <c r="T62" s="1"/>
      <c r="U62" s="67"/>
      <c r="V62" s="1"/>
      <c r="W62" s="1"/>
      <c r="X62" s="1"/>
      <c r="Y62" s="1"/>
    </row>
    <row r="63" spans="1:25" x14ac:dyDescent="0.35">
      <c r="A63" s="1"/>
      <c r="B63" s="1"/>
      <c r="C63" s="4"/>
      <c r="D63" s="1"/>
      <c r="E63" s="1"/>
      <c r="F63" s="1"/>
      <c r="G63" s="1"/>
      <c r="H63" s="1"/>
      <c r="I63" s="1"/>
      <c r="J63" s="1"/>
      <c r="K63" s="1"/>
      <c r="L63" s="68" t="str">
        <f t="shared" si="0"/>
        <v>Yes</v>
      </c>
      <c r="M63" s="4"/>
      <c r="N63" s="4"/>
      <c r="O63" s="68" t="str">
        <f>IF(ISBLANK(M63), "", IF(ISBLANK(N63), "Yes", IF(N63 &lt; 'County Names to hide'!$C$2, "No", "Yes")))</f>
        <v/>
      </c>
      <c r="P63" s="4"/>
      <c r="Q63" s="4"/>
      <c r="R63" s="4"/>
      <c r="S63" s="4"/>
      <c r="T63" s="1"/>
      <c r="U63" s="67"/>
      <c r="V63" s="1"/>
      <c r="W63" s="1"/>
      <c r="X63" s="1"/>
      <c r="Y63" s="1"/>
    </row>
    <row r="64" spans="1:25" x14ac:dyDescent="0.35">
      <c r="A64" s="1"/>
      <c r="B64" s="1"/>
      <c r="C64" s="4"/>
      <c r="D64" s="1"/>
      <c r="E64" s="1"/>
      <c r="F64" s="1"/>
      <c r="G64" s="1"/>
      <c r="H64" s="1"/>
      <c r="I64" s="1"/>
      <c r="J64" s="1"/>
      <c r="K64" s="1"/>
      <c r="L64" s="68" t="str">
        <f t="shared" si="0"/>
        <v>Yes</v>
      </c>
      <c r="M64" s="4"/>
      <c r="N64" s="4"/>
      <c r="O64" s="68" t="str">
        <f>IF(ISBLANK(M64), "", IF(ISBLANK(N64), "Yes", IF(N64 &lt; 'County Names to hide'!$C$2, "No", "Yes")))</f>
        <v/>
      </c>
      <c r="P64" s="4"/>
      <c r="Q64" s="4"/>
      <c r="R64" s="4"/>
      <c r="S64" s="4"/>
      <c r="T64" s="1"/>
      <c r="U64" s="67"/>
      <c r="V64" s="1"/>
      <c r="W64" s="1"/>
      <c r="X64" s="1"/>
      <c r="Y64" s="1"/>
    </row>
    <row r="65" spans="1:25" x14ac:dyDescent="0.35">
      <c r="A65" s="1"/>
      <c r="B65" s="1"/>
      <c r="C65" s="4"/>
      <c r="D65" s="1"/>
      <c r="E65" s="1"/>
      <c r="F65" s="1"/>
      <c r="G65" s="1"/>
      <c r="H65" s="1"/>
      <c r="I65" s="1"/>
      <c r="J65" s="1"/>
      <c r="K65" s="1"/>
      <c r="L65" s="68" t="str">
        <f t="shared" si="0"/>
        <v>Yes</v>
      </c>
      <c r="M65" s="4"/>
      <c r="N65" s="4"/>
      <c r="O65" s="68" t="str">
        <f>IF(ISBLANK(M65), "", IF(ISBLANK(N65), "Yes", IF(N65 &lt; 'County Names to hide'!$C$2, "No", "Yes")))</f>
        <v/>
      </c>
      <c r="P65" s="4"/>
      <c r="Q65" s="4"/>
      <c r="R65" s="4"/>
      <c r="S65" s="4"/>
      <c r="T65" s="1"/>
      <c r="U65" s="67"/>
      <c r="V65" s="1"/>
      <c r="W65" s="1"/>
      <c r="X65" s="1"/>
      <c r="Y65" s="1"/>
    </row>
    <row r="66" spans="1:25" x14ac:dyDescent="0.35">
      <c r="A66" s="1"/>
      <c r="B66" s="1"/>
      <c r="C66" s="4"/>
      <c r="D66" s="1"/>
      <c r="E66" s="1"/>
      <c r="F66" s="1"/>
      <c r="G66" s="1"/>
      <c r="H66" s="1"/>
      <c r="I66" s="1"/>
      <c r="J66" s="1"/>
      <c r="K66" s="1"/>
      <c r="L66" s="68" t="str">
        <f t="shared" si="0"/>
        <v>Yes</v>
      </c>
      <c r="M66" s="4"/>
      <c r="N66" s="4"/>
      <c r="O66" s="68" t="str">
        <f>IF(ISBLANK(M66), "", IF(ISBLANK(N66), "Yes", IF(N66 &lt; 'County Names to hide'!$C$2, "No", "Yes")))</f>
        <v/>
      </c>
      <c r="P66" s="4"/>
      <c r="Q66" s="4"/>
      <c r="R66" s="4"/>
      <c r="S66" s="4"/>
      <c r="T66" s="1"/>
      <c r="U66" s="67"/>
      <c r="V66" s="1"/>
      <c r="W66" s="1"/>
      <c r="X66" s="1"/>
      <c r="Y66" s="1"/>
    </row>
    <row r="67" spans="1:25" x14ac:dyDescent="0.35">
      <c r="A67" s="1"/>
      <c r="B67" s="1"/>
      <c r="C67" s="4"/>
      <c r="D67" s="1"/>
      <c r="E67" s="1"/>
      <c r="F67" s="1"/>
      <c r="G67" s="1"/>
      <c r="H67" s="1"/>
      <c r="I67" s="1"/>
      <c r="J67" s="1"/>
      <c r="K67" s="1"/>
      <c r="L67" s="68" t="str">
        <f t="shared" si="0"/>
        <v>Yes</v>
      </c>
      <c r="M67" s="4"/>
      <c r="N67" s="4"/>
      <c r="O67" s="68" t="str">
        <f>IF(ISBLANK(M67), "", IF(ISBLANK(N67), "Yes", IF(N67 &lt; 'County Names to hide'!$C$2, "No", "Yes")))</f>
        <v/>
      </c>
      <c r="P67" s="4"/>
      <c r="Q67" s="4"/>
      <c r="R67" s="4"/>
      <c r="S67" s="4"/>
      <c r="T67" s="1"/>
      <c r="U67" s="67"/>
      <c r="V67" s="1"/>
      <c r="W67" s="1"/>
      <c r="X67" s="1"/>
      <c r="Y67" s="1"/>
    </row>
    <row r="68" spans="1:25" x14ac:dyDescent="0.35">
      <c r="A68" s="1"/>
      <c r="B68" s="1"/>
      <c r="C68" s="4"/>
      <c r="D68" s="1"/>
      <c r="E68" s="1"/>
      <c r="F68" s="1"/>
      <c r="G68" s="1"/>
      <c r="H68" s="1"/>
      <c r="I68" s="1"/>
      <c r="J68" s="1"/>
      <c r="K68" s="1"/>
      <c r="L68" s="68" t="str">
        <f t="shared" si="0"/>
        <v>Yes</v>
      </c>
      <c r="M68" s="4"/>
      <c r="N68" s="4"/>
      <c r="O68" s="68" t="str">
        <f>IF(ISBLANK(M68), "", IF(ISBLANK(N68), "Yes", IF(N68 &lt; 'County Names to hide'!$C$2, "No", "Yes")))</f>
        <v/>
      </c>
      <c r="P68" s="4"/>
      <c r="Q68" s="4"/>
      <c r="R68" s="4"/>
      <c r="S68" s="4"/>
      <c r="T68" s="1"/>
      <c r="U68" s="67"/>
      <c r="V68" s="1"/>
      <c r="W68" s="1"/>
      <c r="X68" s="1"/>
      <c r="Y68" s="1"/>
    </row>
    <row r="69" spans="1:25" x14ac:dyDescent="0.35">
      <c r="A69" s="1"/>
      <c r="B69" s="1"/>
      <c r="C69" s="4"/>
      <c r="D69" s="1"/>
      <c r="E69" s="1"/>
      <c r="F69" s="1"/>
      <c r="G69" s="1"/>
      <c r="H69" s="1"/>
      <c r="I69" s="1"/>
      <c r="J69" s="1"/>
      <c r="K69" s="1"/>
      <c r="L69" s="68" t="str">
        <f t="shared" ref="L69:L132" si="1">IF(COUNTIF(F69:J69, "Yes")&gt;0, "No", "Yes")</f>
        <v>Yes</v>
      </c>
      <c r="M69" s="4"/>
      <c r="N69" s="4"/>
      <c r="O69" s="68" t="str">
        <f>IF(ISBLANK(M69), "", IF(ISBLANK(N69), "Yes", IF(N69 &lt; 'County Names to hide'!$C$2, "No", "Yes")))</f>
        <v/>
      </c>
      <c r="P69" s="4"/>
      <c r="Q69" s="4"/>
      <c r="R69" s="4"/>
      <c r="S69" s="4"/>
      <c r="T69" s="1"/>
      <c r="U69" s="67"/>
      <c r="V69" s="1"/>
      <c r="W69" s="1"/>
      <c r="X69" s="1"/>
      <c r="Y69" s="1"/>
    </row>
    <row r="70" spans="1:25" x14ac:dyDescent="0.35">
      <c r="A70" s="1"/>
      <c r="B70" s="1"/>
      <c r="C70" s="4"/>
      <c r="D70" s="1"/>
      <c r="E70" s="1"/>
      <c r="F70" s="1"/>
      <c r="G70" s="1"/>
      <c r="H70" s="1"/>
      <c r="I70" s="1"/>
      <c r="J70" s="1"/>
      <c r="K70" s="1"/>
      <c r="L70" s="68" t="str">
        <f t="shared" si="1"/>
        <v>Yes</v>
      </c>
      <c r="M70" s="4"/>
      <c r="N70" s="4"/>
      <c r="O70" s="68" t="str">
        <f>IF(ISBLANK(M70), "", IF(ISBLANK(N70), "Yes", IF(N70 &lt; 'County Names to hide'!$C$2, "No", "Yes")))</f>
        <v/>
      </c>
      <c r="P70" s="4"/>
      <c r="Q70" s="4"/>
      <c r="R70" s="4"/>
      <c r="S70" s="4"/>
      <c r="T70" s="1"/>
      <c r="U70" s="67"/>
      <c r="V70" s="1"/>
      <c r="W70" s="1"/>
      <c r="X70" s="1"/>
      <c r="Y70" s="1"/>
    </row>
    <row r="71" spans="1:25" x14ac:dyDescent="0.35">
      <c r="A71" s="1"/>
      <c r="B71" s="1"/>
      <c r="C71" s="4"/>
      <c r="D71" s="1"/>
      <c r="E71" s="1"/>
      <c r="F71" s="1"/>
      <c r="G71" s="1"/>
      <c r="H71" s="1"/>
      <c r="I71" s="1"/>
      <c r="J71" s="1"/>
      <c r="K71" s="1"/>
      <c r="L71" s="68" t="str">
        <f t="shared" si="1"/>
        <v>Yes</v>
      </c>
      <c r="M71" s="4"/>
      <c r="N71" s="4"/>
      <c r="O71" s="68" t="str">
        <f>IF(ISBLANK(M71), "", IF(ISBLANK(N71), "Yes", IF(N71 &lt; 'County Names to hide'!$C$2, "No", "Yes")))</f>
        <v/>
      </c>
      <c r="P71" s="4"/>
      <c r="Q71" s="4"/>
      <c r="R71" s="4"/>
      <c r="S71" s="4"/>
      <c r="T71" s="1"/>
      <c r="U71" s="67"/>
      <c r="V71" s="1"/>
      <c r="W71" s="1"/>
      <c r="X71" s="1"/>
      <c r="Y71" s="1"/>
    </row>
    <row r="72" spans="1:25" x14ac:dyDescent="0.35">
      <c r="A72" s="1"/>
      <c r="B72" s="1"/>
      <c r="C72" s="4"/>
      <c r="D72" s="1"/>
      <c r="E72" s="1"/>
      <c r="F72" s="1"/>
      <c r="G72" s="1"/>
      <c r="H72" s="1"/>
      <c r="I72" s="1"/>
      <c r="J72" s="1"/>
      <c r="K72" s="1"/>
      <c r="L72" s="68" t="str">
        <f t="shared" si="1"/>
        <v>Yes</v>
      </c>
      <c r="M72" s="4"/>
      <c r="N72" s="4"/>
      <c r="O72" s="68" t="str">
        <f>IF(ISBLANK(M72), "", IF(ISBLANK(N72), "Yes", IF(N72 &lt; 'County Names to hide'!$C$2, "No", "Yes")))</f>
        <v/>
      </c>
      <c r="P72" s="4"/>
      <c r="Q72" s="4"/>
      <c r="R72" s="4"/>
      <c r="S72" s="4"/>
      <c r="T72" s="1"/>
      <c r="U72" s="67"/>
      <c r="V72" s="1"/>
      <c r="W72" s="1"/>
      <c r="X72" s="1"/>
      <c r="Y72" s="1"/>
    </row>
    <row r="73" spans="1:25" x14ac:dyDescent="0.35">
      <c r="A73" s="1"/>
      <c r="B73" s="1"/>
      <c r="C73" s="4"/>
      <c r="D73" s="1"/>
      <c r="E73" s="1"/>
      <c r="F73" s="1"/>
      <c r="G73" s="1"/>
      <c r="H73" s="1"/>
      <c r="I73" s="1"/>
      <c r="J73" s="1"/>
      <c r="K73" s="1"/>
      <c r="L73" s="68" t="str">
        <f t="shared" si="1"/>
        <v>Yes</v>
      </c>
      <c r="M73" s="4"/>
      <c r="N73" s="4"/>
      <c r="O73" s="68" t="str">
        <f>IF(ISBLANK(M73), "", IF(ISBLANK(N73), "Yes", IF(N73 &lt; 'County Names to hide'!$C$2, "No", "Yes")))</f>
        <v/>
      </c>
      <c r="P73" s="4"/>
      <c r="Q73" s="4"/>
      <c r="R73" s="4"/>
      <c r="S73" s="4"/>
      <c r="T73" s="1"/>
      <c r="U73" s="67"/>
      <c r="V73" s="1"/>
      <c r="W73" s="1"/>
      <c r="X73" s="1"/>
      <c r="Y73" s="1"/>
    </row>
    <row r="74" spans="1:25" x14ac:dyDescent="0.35">
      <c r="A74" s="1"/>
      <c r="B74" s="1"/>
      <c r="C74" s="4"/>
      <c r="D74" s="1"/>
      <c r="E74" s="1"/>
      <c r="F74" s="1"/>
      <c r="G74" s="1"/>
      <c r="H74" s="1"/>
      <c r="I74" s="1"/>
      <c r="J74" s="1"/>
      <c r="K74" s="1"/>
      <c r="L74" s="68" t="str">
        <f t="shared" si="1"/>
        <v>Yes</v>
      </c>
      <c r="M74" s="4"/>
      <c r="N74" s="4"/>
      <c r="O74" s="68" t="str">
        <f>IF(ISBLANK(M74), "", IF(ISBLANK(N74), "Yes", IF(N74 &lt; 'County Names to hide'!$C$2, "No", "Yes")))</f>
        <v/>
      </c>
      <c r="P74" s="4"/>
      <c r="Q74" s="4"/>
      <c r="R74" s="4"/>
      <c r="S74" s="4"/>
      <c r="T74" s="1"/>
      <c r="U74" s="67"/>
      <c r="V74" s="1"/>
      <c r="W74" s="1"/>
      <c r="X74" s="1"/>
      <c r="Y74" s="1"/>
    </row>
    <row r="75" spans="1:25" x14ac:dyDescent="0.35">
      <c r="A75" s="1"/>
      <c r="B75" s="1"/>
      <c r="C75" s="4"/>
      <c r="D75" s="1"/>
      <c r="E75" s="1"/>
      <c r="F75" s="1"/>
      <c r="G75" s="1"/>
      <c r="H75" s="1"/>
      <c r="I75" s="1"/>
      <c r="J75" s="1"/>
      <c r="K75" s="1"/>
      <c r="L75" s="68" t="str">
        <f t="shared" si="1"/>
        <v>Yes</v>
      </c>
      <c r="M75" s="4"/>
      <c r="N75" s="4"/>
      <c r="O75" s="68" t="str">
        <f>IF(ISBLANK(M75), "", IF(ISBLANK(N75), "Yes", IF(N75 &lt; 'County Names to hide'!$C$2, "No", "Yes")))</f>
        <v/>
      </c>
      <c r="P75" s="4"/>
      <c r="Q75" s="4"/>
      <c r="R75" s="4"/>
      <c r="S75" s="4"/>
      <c r="T75" s="1"/>
      <c r="U75" s="67"/>
      <c r="V75" s="1"/>
      <c r="W75" s="1"/>
      <c r="X75" s="1"/>
      <c r="Y75" s="1"/>
    </row>
    <row r="76" spans="1:25" x14ac:dyDescent="0.35">
      <c r="A76" s="1"/>
      <c r="B76" s="1"/>
      <c r="C76" s="4"/>
      <c r="D76" s="1"/>
      <c r="E76" s="1"/>
      <c r="F76" s="1"/>
      <c r="G76" s="1"/>
      <c r="H76" s="1"/>
      <c r="I76" s="1"/>
      <c r="J76" s="1"/>
      <c r="K76" s="1"/>
      <c r="L76" s="68" t="str">
        <f t="shared" si="1"/>
        <v>Yes</v>
      </c>
      <c r="M76" s="4"/>
      <c r="N76" s="4"/>
      <c r="O76" s="68" t="str">
        <f>IF(ISBLANK(M76), "", IF(ISBLANK(N76), "Yes", IF(N76 &lt; 'County Names to hide'!$C$2, "No", "Yes")))</f>
        <v/>
      </c>
      <c r="P76" s="4"/>
      <c r="Q76" s="4"/>
      <c r="R76" s="4"/>
      <c r="S76" s="4"/>
      <c r="T76" s="1"/>
      <c r="U76" s="67"/>
      <c r="V76" s="1"/>
      <c r="W76" s="1"/>
      <c r="X76" s="1"/>
      <c r="Y76" s="1"/>
    </row>
    <row r="77" spans="1:25" x14ac:dyDescent="0.35">
      <c r="A77" s="1"/>
      <c r="B77" s="1"/>
      <c r="C77" s="4"/>
      <c r="D77" s="1"/>
      <c r="E77" s="1"/>
      <c r="F77" s="1"/>
      <c r="G77" s="1"/>
      <c r="H77" s="1"/>
      <c r="I77" s="1"/>
      <c r="J77" s="1"/>
      <c r="K77" s="1"/>
      <c r="L77" s="68" t="str">
        <f t="shared" si="1"/>
        <v>Yes</v>
      </c>
      <c r="M77" s="4"/>
      <c r="N77" s="4"/>
      <c r="O77" s="68" t="str">
        <f>IF(ISBLANK(M77), "", IF(ISBLANK(N77), "Yes", IF(N77 &lt; 'County Names to hide'!$C$2, "No", "Yes")))</f>
        <v/>
      </c>
      <c r="P77" s="4"/>
      <c r="Q77" s="4"/>
      <c r="R77" s="4"/>
      <c r="S77" s="4"/>
      <c r="T77" s="1"/>
      <c r="U77" s="67"/>
      <c r="V77" s="1"/>
      <c r="W77" s="1"/>
      <c r="X77" s="1"/>
      <c r="Y77" s="1"/>
    </row>
    <row r="78" spans="1:25" x14ac:dyDescent="0.35">
      <c r="A78" s="1"/>
      <c r="B78" s="1"/>
      <c r="C78" s="4"/>
      <c r="D78" s="1"/>
      <c r="E78" s="1"/>
      <c r="F78" s="1"/>
      <c r="G78" s="1"/>
      <c r="H78" s="1"/>
      <c r="I78" s="1"/>
      <c r="J78" s="1"/>
      <c r="K78" s="1"/>
      <c r="L78" s="68" t="str">
        <f t="shared" si="1"/>
        <v>Yes</v>
      </c>
      <c r="M78" s="4"/>
      <c r="N78" s="4"/>
      <c r="O78" s="68" t="str">
        <f>IF(ISBLANK(M78), "", IF(ISBLANK(N78), "Yes", IF(N78 &lt; 'County Names to hide'!$C$2, "No", "Yes")))</f>
        <v/>
      </c>
      <c r="P78" s="4"/>
      <c r="Q78" s="4"/>
      <c r="R78" s="4"/>
      <c r="S78" s="4"/>
      <c r="T78" s="1"/>
      <c r="U78" s="67"/>
      <c r="V78" s="1"/>
      <c r="W78" s="1"/>
      <c r="X78" s="1"/>
      <c r="Y78" s="1"/>
    </row>
    <row r="79" spans="1:25" x14ac:dyDescent="0.35">
      <c r="A79" s="1"/>
      <c r="B79" s="1"/>
      <c r="C79" s="4"/>
      <c r="D79" s="1"/>
      <c r="E79" s="1"/>
      <c r="F79" s="1"/>
      <c r="G79" s="1"/>
      <c r="H79" s="1"/>
      <c r="I79" s="1"/>
      <c r="J79" s="1"/>
      <c r="K79" s="1"/>
      <c r="L79" s="68" t="str">
        <f t="shared" si="1"/>
        <v>Yes</v>
      </c>
      <c r="M79" s="4"/>
      <c r="N79" s="4"/>
      <c r="O79" s="68" t="str">
        <f>IF(ISBLANK(M79), "", IF(ISBLANK(N79), "Yes", IF(N79 &lt; 'County Names to hide'!$C$2, "No", "Yes")))</f>
        <v/>
      </c>
      <c r="P79" s="4"/>
      <c r="Q79" s="4"/>
      <c r="R79" s="4"/>
      <c r="S79" s="4"/>
      <c r="T79" s="1"/>
      <c r="U79" s="67"/>
      <c r="V79" s="1"/>
      <c r="W79" s="1"/>
      <c r="X79" s="1"/>
      <c r="Y79" s="1"/>
    </row>
    <row r="80" spans="1:25" x14ac:dyDescent="0.35">
      <c r="A80" s="1"/>
      <c r="B80" s="1"/>
      <c r="C80" s="4"/>
      <c r="D80" s="1"/>
      <c r="E80" s="1"/>
      <c r="F80" s="1"/>
      <c r="G80" s="1"/>
      <c r="H80" s="1"/>
      <c r="I80" s="1"/>
      <c r="J80" s="1"/>
      <c r="K80" s="1"/>
      <c r="L80" s="68" t="str">
        <f t="shared" si="1"/>
        <v>Yes</v>
      </c>
      <c r="M80" s="4"/>
      <c r="N80" s="4"/>
      <c r="O80" s="68" t="str">
        <f>IF(ISBLANK(M80), "", IF(ISBLANK(N80), "Yes", IF(N80 &lt; 'County Names to hide'!$C$2, "No", "Yes")))</f>
        <v/>
      </c>
      <c r="P80" s="4"/>
      <c r="Q80" s="4"/>
      <c r="R80" s="4"/>
      <c r="S80" s="4"/>
      <c r="T80" s="1"/>
      <c r="U80" s="67"/>
      <c r="V80" s="1"/>
      <c r="W80" s="1"/>
      <c r="X80" s="1"/>
      <c r="Y80" s="1"/>
    </row>
    <row r="81" spans="1:25" x14ac:dyDescent="0.35">
      <c r="A81" s="1"/>
      <c r="B81" s="1"/>
      <c r="C81" s="4"/>
      <c r="D81" s="1"/>
      <c r="E81" s="1"/>
      <c r="F81" s="1"/>
      <c r="G81" s="1"/>
      <c r="H81" s="1"/>
      <c r="I81" s="1"/>
      <c r="J81" s="1"/>
      <c r="K81" s="1"/>
      <c r="L81" s="68" t="str">
        <f t="shared" si="1"/>
        <v>Yes</v>
      </c>
      <c r="M81" s="4"/>
      <c r="N81" s="4"/>
      <c r="O81" s="68" t="str">
        <f>IF(ISBLANK(M81), "", IF(ISBLANK(N81), "Yes", IF(N81 &lt; 'County Names to hide'!$C$2, "No", "Yes")))</f>
        <v/>
      </c>
      <c r="P81" s="4"/>
      <c r="Q81" s="4"/>
      <c r="R81" s="4"/>
      <c r="S81" s="4"/>
      <c r="T81" s="1"/>
      <c r="U81" s="67"/>
      <c r="V81" s="1"/>
      <c r="W81" s="1"/>
      <c r="X81" s="1"/>
      <c r="Y81" s="1"/>
    </row>
    <row r="82" spans="1:25" x14ac:dyDescent="0.35">
      <c r="A82" s="1"/>
      <c r="B82" s="1"/>
      <c r="C82" s="4"/>
      <c r="D82" s="1"/>
      <c r="E82" s="1"/>
      <c r="F82" s="1"/>
      <c r="G82" s="1"/>
      <c r="H82" s="1"/>
      <c r="I82" s="1"/>
      <c r="J82" s="1"/>
      <c r="K82" s="1"/>
      <c r="L82" s="68" t="str">
        <f t="shared" si="1"/>
        <v>Yes</v>
      </c>
      <c r="M82" s="4"/>
      <c r="N82" s="4"/>
      <c r="O82" s="68" t="str">
        <f>IF(ISBLANK(M82), "", IF(ISBLANK(N82), "Yes", IF(N82 &lt; 'County Names to hide'!$C$2, "No", "Yes")))</f>
        <v/>
      </c>
      <c r="P82" s="4"/>
      <c r="Q82" s="4"/>
      <c r="R82" s="4"/>
      <c r="S82" s="4"/>
      <c r="T82" s="1"/>
      <c r="U82" s="67"/>
      <c r="V82" s="1"/>
      <c r="W82" s="1"/>
      <c r="X82" s="1"/>
      <c r="Y82" s="1"/>
    </row>
    <row r="83" spans="1:25" x14ac:dyDescent="0.35">
      <c r="A83" s="1"/>
      <c r="B83" s="1"/>
      <c r="C83" s="4"/>
      <c r="D83" s="1"/>
      <c r="E83" s="1"/>
      <c r="F83" s="1"/>
      <c r="G83" s="1"/>
      <c r="H83" s="1"/>
      <c r="I83" s="1"/>
      <c r="J83" s="1"/>
      <c r="K83" s="1"/>
      <c r="L83" s="68" t="str">
        <f t="shared" si="1"/>
        <v>Yes</v>
      </c>
      <c r="M83" s="4"/>
      <c r="N83" s="4"/>
      <c r="O83" s="68" t="str">
        <f>IF(ISBLANK(M83), "", IF(ISBLANK(N83), "Yes", IF(N83 &lt; 'County Names to hide'!$C$2, "No", "Yes")))</f>
        <v/>
      </c>
      <c r="P83" s="4"/>
      <c r="Q83" s="4"/>
      <c r="R83" s="4"/>
      <c r="S83" s="4"/>
      <c r="T83" s="1"/>
      <c r="U83" s="67"/>
      <c r="V83" s="1"/>
      <c r="W83" s="1"/>
      <c r="X83" s="1"/>
      <c r="Y83" s="1"/>
    </row>
    <row r="84" spans="1:25" x14ac:dyDescent="0.35">
      <c r="A84" s="1"/>
      <c r="B84" s="1"/>
      <c r="C84" s="4"/>
      <c r="D84" s="1"/>
      <c r="E84" s="1"/>
      <c r="F84" s="1"/>
      <c r="G84" s="1"/>
      <c r="H84" s="1"/>
      <c r="I84" s="1"/>
      <c r="J84" s="1"/>
      <c r="K84" s="1"/>
      <c r="L84" s="68" t="str">
        <f t="shared" si="1"/>
        <v>Yes</v>
      </c>
      <c r="M84" s="4"/>
      <c r="N84" s="4"/>
      <c r="O84" s="68" t="str">
        <f>IF(ISBLANK(M84), "", IF(ISBLANK(N84), "Yes", IF(N84 &lt; 'County Names to hide'!$C$2, "No", "Yes")))</f>
        <v/>
      </c>
      <c r="P84" s="4"/>
      <c r="Q84" s="4"/>
      <c r="R84" s="4"/>
      <c r="S84" s="4"/>
      <c r="T84" s="1"/>
      <c r="U84" s="67"/>
      <c r="V84" s="1"/>
      <c r="W84" s="1"/>
      <c r="X84" s="1"/>
      <c r="Y84" s="1"/>
    </row>
    <row r="85" spans="1:25" x14ac:dyDescent="0.35">
      <c r="A85" s="1"/>
      <c r="B85" s="1"/>
      <c r="C85" s="4"/>
      <c r="D85" s="1"/>
      <c r="E85" s="1"/>
      <c r="F85" s="1"/>
      <c r="G85" s="1"/>
      <c r="H85" s="1"/>
      <c r="I85" s="1"/>
      <c r="J85" s="1"/>
      <c r="K85" s="1"/>
      <c r="L85" s="68" t="str">
        <f t="shared" si="1"/>
        <v>Yes</v>
      </c>
      <c r="M85" s="4"/>
      <c r="N85" s="4"/>
      <c r="O85" s="68" t="str">
        <f>IF(ISBLANK(M85), "", IF(ISBLANK(N85), "Yes", IF(N85 &lt; 'County Names to hide'!$C$2, "No", "Yes")))</f>
        <v/>
      </c>
      <c r="P85" s="4"/>
      <c r="Q85" s="4"/>
      <c r="R85" s="4"/>
      <c r="S85" s="4"/>
      <c r="T85" s="1"/>
      <c r="U85" s="67"/>
      <c r="V85" s="1"/>
      <c r="W85" s="1"/>
      <c r="X85" s="1"/>
      <c r="Y85" s="1"/>
    </row>
    <row r="86" spans="1:25" x14ac:dyDescent="0.35">
      <c r="A86" s="1"/>
      <c r="B86" s="1"/>
      <c r="C86" s="4"/>
      <c r="D86" s="1"/>
      <c r="E86" s="1"/>
      <c r="F86" s="1"/>
      <c r="G86" s="1"/>
      <c r="H86" s="1"/>
      <c r="I86" s="1"/>
      <c r="J86" s="1"/>
      <c r="K86" s="1"/>
      <c r="L86" s="68" t="str">
        <f t="shared" si="1"/>
        <v>Yes</v>
      </c>
      <c r="M86" s="4"/>
      <c r="N86" s="4"/>
      <c r="O86" s="68" t="str">
        <f>IF(ISBLANK(M86), "", IF(ISBLANK(N86), "Yes", IF(N86 &lt; 'County Names to hide'!$C$2, "No", "Yes")))</f>
        <v/>
      </c>
      <c r="P86" s="4"/>
      <c r="Q86" s="4"/>
      <c r="R86" s="4"/>
      <c r="S86" s="4"/>
      <c r="T86" s="1"/>
      <c r="U86" s="67"/>
      <c r="V86" s="1"/>
      <c r="W86" s="1"/>
      <c r="X86" s="1"/>
      <c r="Y86" s="1"/>
    </row>
    <row r="87" spans="1:25" x14ac:dyDescent="0.35">
      <c r="A87" s="1"/>
      <c r="B87" s="1"/>
      <c r="C87" s="4"/>
      <c r="D87" s="1"/>
      <c r="E87" s="1"/>
      <c r="F87" s="1"/>
      <c r="G87" s="1"/>
      <c r="H87" s="1"/>
      <c r="I87" s="1"/>
      <c r="J87" s="1"/>
      <c r="K87" s="1"/>
      <c r="L87" s="68" t="str">
        <f t="shared" si="1"/>
        <v>Yes</v>
      </c>
      <c r="M87" s="4"/>
      <c r="N87" s="4"/>
      <c r="O87" s="68" t="str">
        <f>IF(ISBLANK(M87), "", IF(ISBLANK(N87), "Yes", IF(N87 &lt; 'County Names to hide'!$C$2, "No", "Yes")))</f>
        <v/>
      </c>
      <c r="P87" s="4"/>
      <c r="Q87" s="4"/>
      <c r="R87" s="4"/>
      <c r="S87" s="4"/>
      <c r="T87" s="1"/>
      <c r="U87" s="67"/>
      <c r="V87" s="1"/>
      <c r="W87" s="1"/>
      <c r="X87" s="1"/>
      <c r="Y87" s="1"/>
    </row>
    <row r="88" spans="1:25" x14ac:dyDescent="0.35">
      <c r="A88" s="1"/>
      <c r="B88" s="1"/>
      <c r="C88" s="4"/>
      <c r="D88" s="1"/>
      <c r="E88" s="1"/>
      <c r="F88" s="1"/>
      <c r="G88" s="1"/>
      <c r="H88" s="1"/>
      <c r="I88" s="1"/>
      <c r="J88" s="1"/>
      <c r="K88" s="1"/>
      <c r="L88" s="68" t="str">
        <f t="shared" si="1"/>
        <v>Yes</v>
      </c>
      <c r="M88" s="4"/>
      <c r="N88" s="4"/>
      <c r="O88" s="68" t="str">
        <f>IF(ISBLANK(M88), "", IF(ISBLANK(N88), "Yes", IF(N88 &lt; 'County Names to hide'!$C$2, "No", "Yes")))</f>
        <v/>
      </c>
      <c r="P88" s="4"/>
      <c r="Q88" s="4"/>
      <c r="R88" s="4"/>
      <c r="S88" s="4"/>
      <c r="T88" s="1"/>
      <c r="U88" s="67"/>
      <c r="V88" s="1"/>
      <c r="W88" s="1"/>
      <c r="X88" s="1"/>
      <c r="Y88" s="1"/>
    </row>
    <row r="89" spans="1:25" x14ac:dyDescent="0.35">
      <c r="A89" s="1"/>
      <c r="B89" s="1"/>
      <c r="C89" s="4"/>
      <c r="D89" s="1"/>
      <c r="E89" s="1"/>
      <c r="F89" s="1"/>
      <c r="G89" s="1"/>
      <c r="H89" s="1"/>
      <c r="I89" s="1"/>
      <c r="J89" s="1"/>
      <c r="K89" s="1"/>
      <c r="L89" s="68" t="str">
        <f t="shared" si="1"/>
        <v>Yes</v>
      </c>
      <c r="M89" s="4"/>
      <c r="N89" s="4"/>
      <c r="O89" s="68" t="str">
        <f>IF(ISBLANK(M89), "", IF(ISBLANK(N89), "Yes", IF(N89 &lt; 'County Names to hide'!$C$2, "No", "Yes")))</f>
        <v/>
      </c>
      <c r="P89" s="4"/>
      <c r="Q89" s="4"/>
      <c r="R89" s="4"/>
      <c r="S89" s="4"/>
      <c r="T89" s="1"/>
      <c r="U89" s="67"/>
      <c r="V89" s="1"/>
      <c r="W89" s="1"/>
      <c r="X89" s="1"/>
      <c r="Y89" s="1"/>
    </row>
    <row r="90" spans="1:25" x14ac:dyDescent="0.35">
      <c r="A90" s="1"/>
      <c r="B90" s="1"/>
      <c r="C90" s="4"/>
      <c r="D90" s="1"/>
      <c r="E90" s="1"/>
      <c r="F90" s="1"/>
      <c r="G90" s="1"/>
      <c r="H90" s="1"/>
      <c r="I90" s="1"/>
      <c r="J90" s="1"/>
      <c r="K90" s="1"/>
      <c r="L90" s="68" t="str">
        <f t="shared" si="1"/>
        <v>Yes</v>
      </c>
      <c r="M90" s="4"/>
      <c r="N90" s="4"/>
      <c r="O90" s="68" t="str">
        <f>IF(ISBLANK(M90), "", IF(ISBLANK(N90), "Yes", IF(N90 &lt; 'County Names to hide'!$C$2, "No", "Yes")))</f>
        <v/>
      </c>
      <c r="P90" s="4"/>
      <c r="Q90" s="4"/>
      <c r="R90" s="4"/>
      <c r="S90" s="4"/>
      <c r="T90" s="1"/>
      <c r="U90" s="67"/>
      <c r="V90" s="1"/>
      <c r="W90" s="1"/>
      <c r="X90" s="1"/>
      <c r="Y90" s="1"/>
    </row>
    <row r="91" spans="1:25" x14ac:dyDescent="0.35">
      <c r="A91" s="1"/>
      <c r="B91" s="1"/>
      <c r="C91" s="4"/>
      <c r="D91" s="1"/>
      <c r="E91" s="1"/>
      <c r="F91" s="1"/>
      <c r="G91" s="1"/>
      <c r="H91" s="1"/>
      <c r="I91" s="1"/>
      <c r="J91" s="1"/>
      <c r="K91" s="1"/>
      <c r="L91" s="68" t="str">
        <f t="shared" si="1"/>
        <v>Yes</v>
      </c>
      <c r="M91" s="4"/>
      <c r="N91" s="4"/>
      <c r="O91" s="68" t="str">
        <f>IF(ISBLANK(M91), "", IF(ISBLANK(N91), "Yes", IF(N91 &lt; 'County Names to hide'!$C$2, "No", "Yes")))</f>
        <v/>
      </c>
      <c r="P91" s="4"/>
      <c r="Q91" s="4"/>
      <c r="R91" s="4"/>
      <c r="S91" s="4"/>
      <c r="T91" s="1"/>
      <c r="U91" s="67"/>
      <c r="V91" s="1"/>
      <c r="W91" s="1"/>
      <c r="X91" s="1"/>
      <c r="Y91" s="1"/>
    </row>
    <row r="92" spans="1:25" x14ac:dyDescent="0.35">
      <c r="A92" s="1"/>
      <c r="B92" s="1"/>
      <c r="C92" s="4"/>
      <c r="D92" s="1"/>
      <c r="E92" s="1"/>
      <c r="F92" s="1"/>
      <c r="G92" s="1"/>
      <c r="H92" s="1"/>
      <c r="I92" s="1"/>
      <c r="J92" s="1"/>
      <c r="K92" s="1"/>
      <c r="L92" s="68" t="str">
        <f t="shared" si="1"/>
        <v>Yes</v>
      </c>
      <c r="M92" s="4"/>
      <c r="N92" s="4"/>
      <c r="O92" s="68" t="str">
        <f>IF(ISBLANK(M92), "", IF(ISBLANK(N92), "Yes", IF(N92 &lt; 'County Names to hide'!$C$2, "No", "Yes")))</f>
        <v/>
      </c>
      <c r="P92" s="4"/>
      <c r="Q92" s="4"/>
      <c r="R92" s="4"/>
      <c r="S92" s="4"/>
      <c r="T92" s="1"/>
      <c r="U92" s="67"/>
      <c r="V92" s="1"/>
      <c r="W92" s="1"/>
      <c r="X92" s="1"/>
      <c r="Y92" s="1"/>
    </row>
    <row r="93" spans="1:25" x14ac:dyDescent="0.35">
      <c r="A93" s="1"/>
      <c r="B93" s="1"/>
      <c r="C93" s="4"/>
      <c r="D93" s="1"/>
      <c r="E93" s="1"/>
      <c r="F93" s="1"/>
      <c r="G93" s="1"/>
      <c r="H93" s="1"/>
      <c r="I93" s="1"/>
      <c r="J93" s="1"/>
      <c r="K93" s="1"/>
      <c r="L93" s="68" t="str">
        <f t="shared" si="1"/>
        <v>Yes</v>
      </c>
      <c r="M93" s="4"/>
      <c r="N93" s="4"/>
      <c r="O93" s="68" t="str">
        <f>IF(ISBLANK(M93), "", IF(ISBLANK(N93), "Yes", IF(N93 &lt; 'County Names to hide'!$C$2, "No", "Yes")))</f>
        <v/>
      </c>
      <c r="P93" s="4"/>
      <c r="Q93" s="4"/>
      <c r="R93" s="4"/>
      <c r="S93" s="4"/>
      <c r="T93" s="1"/>
      <c r="U93" s="67"/>
      <c r="V93" s="1"/>
      <c r="W93" s="1"/>
      <c r="X93" s="1"/>
      <c r="Y93" s="1"/>
    </row>
    <row r="94" spans="1:25" x14ac:dyDescent="0.35">
      <c r="A94" s="1"/>
      <c r="B94" s="1"/>
      <c r="C94" s="4"/>
      <c r="D94" s="1"/>
      <c r="E94" s="1"/>
      <c r="F94" s="1"/>
      <c r="G94" s="1"/>
      <c r="H94" s="1"/>
      <c r="I94" s="1"/>
      <c r="J94" s="1"/>
      <c r="K94" s="1"/>
      <c r="L94" s="68" t="str">
        <f t="shared" si="1"/>
        <v>Yes</v>
      </c>
      <c r="M94" s="4"/>
      <c r="N94" s="4"/>
      <c r="O94" s="68" t="str">
        <f>IF(ISBLANK(M94), "", IF(ISBLANK(N94), "Yes", IF(N94 &lt; 'County Names to hide'!$C$2, "No", "Yes")))</f>
        <v/>
      </c>
      <c r="P94" s="4"/>
      <c r="Q94" s="4"/>
      <c r="R94" s="4"/>
      <c r="S94" s="4"/>
      <c r="T94" s="1"/>
      <c r="U94" s="67"/>
      <c r="V94" s="1"/>
      <c r="W94" s="1"/>
      <c r="X94" s="1"/>
      <c r="Y94" s="1"/>
    </row>
    <row r="95" spans="1:25" x14ac:dyDescent="0.35">
      <c r="A95" s="1"/>
      <c r="B95" s="1"/>
      <c r="C95" s="4"/>
      <c r="D95" s="1"/>
      <c r="E95" s="1"/>
      <c r="F95" s="1"/>
      <c r="G95" s="1"/>
      <c r="H95" s="1"/>
      <c r="I95" s="1"/>
      <c r="J95" s="1"/>
      <c r="K95" s="1"/>
      <c r="L95" s="68" t="str">
        <f t="shared" si="1"/>
        <v>Yes</v>
      </c>
      <c r="M95" s="4"/>
      <c r="N95" s="4"/>
      <c r="O95" s="68" t="str">
        <f>IF(ISBLANK(M95), "", IF(ISBLANK(N95), "Yes", IF(N95 &lt; 'County Names to hide'!$C$2, "No", "Yes")))</f>
        <v/>
      </c>
      <c r="P95" s="4"/>
      <c r="Q95" s="4"/>
      <c r="R95" s="4"/>
      <c r="S95" s="4"/>
      <c r="T95" s="1"/>
      <c r="U95" s="67"/>
      <c r="V95" s="1"/>
      <c r="W95" s="1"/>
      <c r="X95" s="1"/>
      <c r="Y95" s="1"/>
    </row>
    <row r="96" spans="1:25" x14ac:dyDescent="0.35">
      <c r="A96" s="1"/>
      <c r="B96" s="1"/>
      <c r="C96" s="4"/>
      <c r="D96" s="1"/>
      <c r="E96" s="1"/>
      <c r="F96" s="1"/>
      <c r="G96" s="1"/>
      <c r="H96" s="1"/>
      <c r="I96" s="1"/>
      <c r="J96" s="1"/>
      <c r="K96" s="1"/>
      <c r="L96" s="68" t="str">
        <f t="shared" si="1"/>
        <v>Yes</v>
      </c>
      <c r="M96" s="4"/>
      <c r="N96" s="4"/>
      <c r="O96" s="68" t="str">
        <f>IF(ISBLANK(M96), "", IF(ISBLANK(N96), "Yes", IF(N96 &lt; 'County Names to hide'!$C$2, "No", "Yes")))</f>
        <v/>
      </c>
      <c r="P96" s="4"/>
      <c r="Q96" s="4"/>
      <c r="R96" s="4"/>
      <c r="S96" s="4"/>
      <c r="T96" s="1"/>
      <c r="U96" s="67"/>
      <c r="V96" s="1"/>
      <c r="W96" s="1"/>
      <c r="X96" s="1"/>
      <c r="Y96" s="1"/>
    </row>
    <row r="97" spans="1:25" x14ac:dyDescent="0.35">
      <c r="A97" s="1"/>
      <c r="B97" s="1"/>
      <c r="C97" s="4"/>
      <c r="D97" s="1"/>
      <c r="E97" s="1"/>
      <c r="F97" s="1"/>
      <c r="G97" s="1"/>
      <c r="H97" s="1"/>
      <c r="I97" s="1"/>
      <c r="J97" s="1"/>
      <c r="K97" s="1"/>
      <c r="L97" s="68" t="str">
        <f t="shared" si="1"/>
        <v>Yes</v>
      </c>
      <c r="M97" s="4"/>
      <c r="N97" s="4"/>
      <c r="O97" s="68" t="str">
        <f>IF(ISBLANK(M97), "", IF(ISBLANK(N97), "Yes", IF(N97 &lt; 'County Names to hide'!$C$2, "No", "Yes")))</f>
        <v/>
      </c>
      <c r="P97" s="4"/>
      <c r="Q97" s="4"/>
      <c r="R97" s="4"/>
      <c r="S97" s="4"/>
      <c r="T97" s="1"/>
      <c r="U97" s="67"/>
      <c r="V97" s="1"/>
      <c r="W97" s="1"/>
      <c r="X97" s="1"/>
      <c r="Y97" s="1"/>
    </row>
    <row r="98" spans="1:25" x14ac:dyDescent="0.35">
      <c r="A98" s="1"/>
      <c r="B98" s="1"/>
      <c r="C98" s="4"/>
      <c r="D98" s="1"/>
      <c r="E98" s="1"/>
      <c r="F98" s="1"/>
      <c r="G98" s="1"/>
      <c r="H98" s="1"/>
      <c r="I98" s="1"/>
      <c r="J98" s="1"/>
      <c r="K98" s="1"/>
      <c r="L98" s="68" t="str">
        <f t="shared" si="1"/>
        <v>Yes</v>
      </c>
      <c r="M98" s="4"/>
      <c r="N98" s="4"/>
      <c r="O98" s="68" t="str">
        <f>IF(ISBLANK(M98), "", IF(ISBLANK(N98), "Yes", IF(N98 &lt; 'County Names to hide'!$C$2, "No", "Yes")))</f>
        <v/>
      </c>
      <c r="P98" s="4"/>
      <c r="Q98" s="4"/>
      <c r="R98" s="4"/>
      <c r="S98" s="4"/>
      <c r="T98" s="1"/>
      <c r="U98" s="67"/>
      <c r="V98" s="1"/>
      <c r="W98" s="1"/>
      <c r="X98" s="1"/>
      <c r="Y98" s="1"/>
    </row>
    <row r="99" spans="1:25" x14ac:dyDescent="0.35">
      <c r="A99" s="1"/>
      <c r="B99" s="1"/>
      <c r="C99" s="4"/>
      <c r="D99" s="1"/>
      <c r="E99" s="1"/>
      <c r="F99" s="1"/>
      <c r="G99" s="1"/>
      <c r="H99" s="1"/>
      <c r="I99" s="1"/>
      <c r="J99" s="1"/>
      <c r="K99" s="1"/>
      <c r="L99" s="68" t="str">
        <f t="shared" si="1"/>
        <v>Yes</v>
      </c>
      <c r="M99" s="4"/>
      <c r="N99" s="4"/>
      <c r="O99" s="68" t="str">
        <f>IF(ISBLANK(M99), "", IF(ISBLANK(N99), "Yes", IF(N99 &lt; 'County Names to hide'!$C$2, "No", "Yes")))</f>
        <v/>
      </c>
      <c r="P99" s="4"/>
      <c r="Q99" s="4"/>
      <c r="R99" s="4"/>
      <c r="S99" s="4"/>
      <c r="T99" s="1"/>
      <c r="U99" s="67"/>
      <c r="V99" s="1"/>
      <c r="W99" s="1"/>
      <c r="X99" s="1"/>
      <c r="Y99" s="1"/>
    </row>
    <row r="100" spans="1:25" x14ac:dyDescent="0.35">
      <c r="A100" s="1"/>
      <c r="B100" s="1"/>
      <c r="C100" s="4"/>
      <c r="D100" s="1"/>
      <c r="E100" s="1"/>
      <c r="F100" s="1"/>
      <c r="G100" s="1"/>
      <c r="H100" s="1"/>
      <c r="I100" s="1"/>
      <c r="J100" s="1"/>
      <c r="K100" s="1"/>
      <c r="L100" s="68" t="str">
        <f t="shared" si="1"/>
        <v>Yes</v>
      </c>
      <c r="M100" s="4"/>
      <c r="N100" s="4"/>
      <c r="O100" s="68" t="str">
        <f>IF(ISBLANK(M100), "", IF(ISBLANK(N100), "Yes", IF(N100 &lt; 'County Names to hide'!$C$2, "No", "Yes")))</f>
        <v/>
      </c>
      <c r="P100" s="4"/>
      <c r="Q100" s="4"/>
      <c r="R100" s="4"/>
      <c r="S100" s="4"/>
      <c r="T100" s="1"/>
      <c r="U100" s="67"/>
      <c r="V100" s="1"/>
      <c r="W100" s="1"/>
      <c r="X100" s="1"/>
      <c r="Y100" s="1"/>
    </row>
    <row r="101" spans="1:25" x14ac:dyDescent="0.35">
      <c r="A101" s="1"/>
      <c r="B101" s="1"/>
      <c r="C101" s="4"/>
      <c r="D101" s="1"/>
      <c r="E101" s="1"/>
      <c r="F101" s="1"/>
      <c r="G101" s="1"/>
      <c r="H101" s="1"/>
      <c r="I101" s="1"/>
      <c r="J101" s="1"/>
      <c r="K101" s="1"/>
      <c r="L101" s="68" t="str">
        <f t="shared" si="1"/>
        <v>Yes</v>
      </c>
      <c r="M101" s="4"/>
      <c r="N101" s="4"/>
      <c r="O101" s="68" t="str">
        <f>IF(ISBLANK(M101), "", IF(ISBLANK(N101), "Yes", IF(N101 &lt; 'County Names to hide'!$C$2, "No", "Yes")))</f>
        <v/>
      </c>
      <c r="P101" s="4"/>
      <c r="Q101" s="4"/>
      <c r="R101" s="4"/>
      <c r="S101" s="4"/>
      <c r="T101" s="1"/>
      <c r="U101" s="67"/>
      <c r="V101" s="1"/>
      <c r="W101" s="1"/>
      <c r="X101" s="1"/>
      <c r="Y101" s="1"/>
    </row>
    <row r="102" spans="1:25" x14ac:dyDescent="0.35">
      <c r="A102" s="1"/>
      <c r="B102" s="1"/>
      <c r="C102" s="4"/>
      <c r="D102" s="1"/>
      <c r="E102" s="1"/>
      <c r="F102" s="1"/>
      <c r="G102" s="1"/>
      <c r="H102" s="1"/>
      <c r="I102" s="1"/>
      <c r="J102" s="1"/>
      <c r="K102" s="1"/>
      <c r="L102" s="68" t="str">
        <f t="shared" si="1"/>
        <v>Yes</v>
      </c>
      <c r="M102" s="4"/>
      <c r="N102" s="4"/>
      <c r="O102" s="68" t="str">
        <f>IF(ISBLANK(M102), "", IF(ISBLANK(N102), "Yes", IF(N102 &lt; 'County Names to hide'!$C$2, "No", "Yes")))</f>
        <v/>
      </c>
      <c r="P102" s="4"/>
      <c r="Q102" s="4"/>
      <c r="R102" s="4"/>
      <c r="S102" s="4"/>
      <c r="T102" s="1"/>
      <c r="U102" s="67"/>
      <c r="V102" s="1"/>
      <c r="W102" s="1"/>
      <c r="X102" s="1"/>
      <c r="Y102" s="1"/>
    </row>
    <row r="103" spans="1:25" x14ac:dyDescent="0.35">
      <c r="A103" s="1"/>
      <c r="B103" s="1"/>
      <c r="C103" s="4"/>
      <c r="D103" s="1"/>
      <c r="E103" s="1"/>
      <c r="F103" s="1"/>
      <c r="G103" s="1"/>
      <c r="H103" s="1"/>
      <c r="I103" s="1"/>
      <c r="J103" s="1"/>
      <c r="K103" s="1"/>
      <c r="L103" s="68" t="str">
        <f t="shared" si="1"/>
        <v>Yes</v>
      </c>
      <c r="M103" s="4"/>
      <c r="N103" s="4"/>
      <c r="O103" s="68" t="str">
        <f>IF(ISBLANK(M103), "", IF(ISBLANK(N103), "Yes", IF(N103 &lt; 'County Names to hide'!$C$2, "No", "Yes")))</f>
        <v/>
      </c>
      <c r="P103" s="4"/>
      <c r="Q103" s="4"/>
      <c r="R103" s="4"/>
      <c r="S103" s="4"/>
      <c r="T103" s="1"/>
      <c r="U103" s="67"/>
      <c r="V103" s="1"/>
      <c r="W103" s="1"/>
      <c r="X103" s="1"/>
      <c r="Y103" s="1"/>
    </row>
    <row r="104" spans="1:25" x14ac:dyDescent="0.35">
      <c r="A104" s="1"/>
      <c r="B104" s="1"/>
      <c r="C104" s="4"/>
      <c r="D104" s="1"/>
      <c r="E104" s="1"/>
      <c r="F104" s="1"/>
      <c r="G104" s="1"/>
      <c r="H104" s="1"/>
      <c r="I104" s="1"/>
      <c r="J104" s="1"/>
      <c r="K104" s="1"/>
      <c r="L104" s="68" t="str">
        <f t="shared" si="1"/>
        <v>Yes</v>
      </c>
      <c r="M104" s="4"/>
      <c r="N104" s="4"/>
      <c r="O104" s="68" t="str">
        <f>IF(ISBLANK(M104), "", IF(ISBLANK(N104), "Yes", IF(N104 &lt; 'County Names to hide'!$C$2, "No", "Yes")))</f>
        <v/>
      </c>
      <c r="P104" s="4"/>
      <c r="Q104" s="4"/>
      <c r="R104" s="4"/>
      <c r="S104" s="4"/>
      <c r="T104" s="1"/>
      <c r="U104" s="67"/>
      <c r="V104" s="1"/>
      <c r="W104" s="1"/>
      <c r="X104" s="1"/>
      <c r="Y104" s="1"/>
    </row>
    <row r="105" spans="1:25" x14ac:dyDescent="0.35">
      <c r="A105" s="1"/>
      <c r="B105" s="1"/>
      <c r="C105" s="4"/>
      <c r="D105" s="1"/>
      <c r="E105" s="1"/>
      <c r="F105" s="1"/>
      <c r="G105" s="1"/>
      <c r="H105" s="1"/>
      <c r="I105" s="1"/>
      <c r="J105" s="1"/>
      <c r="K105" s="1"/>
      <c r="L105" s="68" t="str">
        <f t="shared" si="1"/>
        <v>Yes</v>
      </c>
      <c r="M105" s="4"/>
      <c r="N105" s="4"/>
      <c r="O105" s="68" t="str">
        <f>IF(ISBLANK(M105), "", IF(ISBLANK(N105), "Yes", IF(N105 &lt; 'County Names to hide'!$C$2, "No", "Yes")))</f>
        <v/>
      </c>
      <c r="P105" s="4"/>
      <c r="Q105" s="4"/>
      <c r="R105" s="4"/>
      <c r="S105" s="4"/>
      <c r="T105" s="1"/>
      <c r="U105" s="67"/>
      <c r="V105" s="1"/>
      <c r="W105" s="1"/>
      <c r="X105" s="1"/>
      <c r="Y105" s="1"/>
    </row>
    <row r="106" spans="1:25" x14ac:dyDescent="0.35">
      <c r="A106" s="1"/>
      <c r="B106" s="1"/>
      <c r="C106" s="4"/>
      <c r="D106" s="1"/>
      <c r="E106" s="1"/>
      <c r="F106" s="1"/>
      <c r="G106" s="1"/>
      <c r="H106" s="1"/>
      <c r="I106" s="1"/>
      <c r="J106" s="1"/>
      <c r="K106" s="1"/>
      <c r="L106" s="68" t="str">
        <f t="shared" si="1"/>
        <v>Yes</v>
      </c>
      <c r="M106" s="4"/>
      <c r="N106" s="4"/>
      <c r="O106" s="68" t="str">
        <f>IF(ISBLANK(M106), "", IF(ISBLANK(N106), "Yes", IF(N106 &lt; 'County Names to hide'!$C$2, "No", "Yes")))</f>
        <v/>
      </c>
      <c r="P106" s="4"/>
      <c r="Q106" s="4"/>
      <c r="R106" s="4"/>
      <c r="S106" s="4"/>
      <c r="T106" s="1"/>
      <c r="U106" s="67"/>
      <c r="V106" s="1"/>
      <c r="W106" s="1"/>
      <c r="X106" s="1"/>
      <c r="Y106" s="1"/>
    </row>
    <row r="107" spans="1:25" x14ac:dyDescent="0.35">
      <c r="A107" s="1"/>
      <c r="B107" s="1"/>
      <c r="C107" s="4"/>
      <c r="D107" s="1"/>
      <c r="E107" s="1"/>
      <c r="F107" s="1"/>
      <c r="G107" s="1"/>
      <c r="H107" s="1"/>
      <c r="I107" s="1"/>
      <c r="J107" s="1"/>
      <c r="K107" s="1"/>
      <c r="L107" s="68" t="str">
        <f t="shared" si="1"/>
        <v>Yes</v>
      </c>
      <c r="M107" s="4"/>
      <c r="N107" s="4"/>
      <c r="O107" s="68" t="str">
        <f>IF(ISBLANK(M107), "", IF(ISBLANK(N107), "Yes", IF(N107 &lt; 'County Names to hide'!$C$2, "No", "Yes")))</f>
        <v/>
      </c>
      <c r="P107" s="4"/>
      <c r="Q107" s="4"/>
      <c r="R107" s="4"/>
      <c r="S107" s="4"/>
      <c r="T107" s="1"/>
      <c r="U107" s="67"/>
      <c r="V107" s="1"/>
      <c r="W107" s="1"/>
      <c r="X107" s="1"/>
      <c r="Y107" s="1"/>
    </row>
    <row r="108" spans="1:25" x14ac:dyDescent="0.35">
      <c r="A108" s="1"/>
      <c r="B108" s="1"/>
      <c r="C108" s="4"/>
      <c r="D108" s="1"/>
      <c r="E108" s="1"/>
      <c r="F108" s="1"/>
      <c r="G108" s="1"/>
      <c r="H108" s="1"/>
      <c r="I108" s="1"/>
      <c r="J108" s="1"/>
      <c r="K108" s="1"/>
      <c r="L108" s="68" t="str">
        <f t="shared" si="1"/>
        <v>Yes</v>
      </c>
      <c r="M108" s="4"/>
      <c r="N108" s="4"/>
      <c r="O108" s="68" t="str">
        <f>IF(ISBLANK(M108), "", IF(ISBLANK(N108), "Yes", IF(N108 &lt; 'County Names to hide'!$C$2, "No", "Yes")))</f>
        <v/>
      </c>
      <c r="P108" s="4"/>
      <c r="Q108" s="4"/>
      <c r="R108" s="4"/>
      <c r="S108" s="4"/>
      <c r="T108" s="1"/>
      <c r="U108" s="67"/>
      <c r="V108" s="1"/>
      <c r="W108" s="1"/>
      <c r="X108" s="1"/>
      <c r="Y108" s="1"/>
    </row>
    <row r="109" spans="1:25" x14ac:dyDescent="0.35">
      <c r="A109" s="1"/>
      <c r="B109" s="1"/>
      <c r="C109" s="4"/>
      <c r="D109" s="1"/>
      <c r="E109" s="1"/>
      <c r="F109" s="1"/>
      <c r="G109" s="1"/>
      <c r="H109" s="1"/>
      <c r="I109" s="1"/>
      <c r="J109" s="1"/>
      <c r="K109" s="1"/>
      <c r="L109" s="68" t="str">
        <f t="shared" si="1"/>
        <v>Yes</v>
      </c>
      <c r="M109" s="4"/>
      <c r="N109" s="4"/>
      <c r="O109" s="68" t="str">
        <f>IF(ISBLANK(M109), "", IF(ISBLANK(N109), "Yes", IF(N109 &lt; 'County Names to hide'!$C$2, "No", "Yes")))</f>
        <v/>
      </c>
      <c r="P109" s="4"/>
      <c r="Q109" s="4"/>
      <c r="R109" s="4"/>
      <c r="S109" s="4"/>
      <c r="T109" s="1"/>
      <c r="U109" s="67"/>
      <c r="V109" s="1"/>
      <c r="W109" s="1"/>
      <c r="X109" s="1"/>
      <c r="Y109" s="1"/>
    </row>
    <row r="110" spans="1:25" x14ac:dyDescent="0.35">
      <c r="A110" s="1"/>
      <c r="B110" s="1"/>
      <c r="C110" s="4"/>
      <c r="D110" s="1"/>
      <c r="E110" s="1"/>
      <c r="F110" s="1"/>
      <c r="G110" s="1"/>
      <c r="H110" s="1"/>
      <c r="I110" s="1"/>
      <c r="J110" s="1"/>
      <c r="K110" s="1"/>
      <c r="L110" s="68" t="str">
        <f t="shared" si="1"/>
        <v>Yes</v>
      </c>
      <c r="M110" s="4"/>
      <c r="N110" s="4"/>
      <c r="O110" s="68" t="str">
        <f>IF(ISBLANK(M110), "", IF(ISBLANK(N110), "Yes", IF(N110 &lt; 'County Names to hide'!$C$2, "No", "Yes")))</f>
        <v/>
      </c>
      <c r="P110" s="4"/>
      <c r="Q110" s="4"/>
      <c r="R110" s="4"/>
      <c r="S110" s="4"/>
      <c r="T110" s="1"/>
      <c r="U110" s="67"/>
      <c r="V110" s="1"/>
      <c r="W110" s="1"/>
      <c r="X110" s="1"/>
      <c r="Y110" s="1"/>
    </row>
    <row r="111" spans="1:25" x14ac:dyDescent="0.35">
      <c r="A111" s="1"/>
      <c r="B111" s="1"/>
      <c r="C111" s="4"/>
      <c r="D111" s="1"/>
      <c r="E111" s="1"/>
      <c r="F111" s="1"/>
      <c r="G111" s="1"/>
      <c r="H111" s="1"/>
      <c r="I111" s="1"/>
      <c r="J111" s="1"/>
      <c r="K111" s="1"/>
      <c r="L111" s="68" t="str">
        <f t="shared" si="1"/>
        <v>Yes</v>
      </c>
      <c r="M111" s="4"/>
      <c r="N111" s="4"/>
      <c r="O111" s="68" t="str">
        <f>IF(ISBLANK(M111), "", IF(ISBLANK(N111), "Yes", IF(N111 &lt; 'County Names to hide'!$C$2, "No", "Yes")))</f>
        <v/>
      </c>
      <c r="P111" s="4"/>
      <c r="Q111" s="4"/>
      <c r="R111" s="4"/>
      <c r="S111" s="4"/>
      <c r="T111" s="1"/>
      <c r="U111" s="67"/>
      <c r="V111" s="1"/>
      <c r="W111" s="1"/>
      <c r="X111" s="1"/>
      <c r="Y111" s="1"/>
    </row>
    <row r="112" spans="1:25" x14ac:dyDescent="0.35">
      <c r="A112" s="1"/>
      <c r="B112" s="1"/>
      <c r="C112" s="4"/>
      <c r="D112" s="1"/>
      <c r="E112" s="1"/>
      <c r="F112" s="1"/>
      <c r="G112" s="1"/>
      <c r="H112" s="1"/>
      <c r="I112" s="1"/>
      <c r="J112" s="1"/>
      <c r="K112" s="1"/>
      <c r="L112" s="68" t="str">
        <f t="shared" si="1"/>
        <v>Yes</v>
      </c>
      <c r="M112" s="4"/>
      <c r="N112" s="4"/>
      <c r="O112" s="68" t="str">
        <f>IF(ISBLANK(M112), "", IF(ISBLANK(N112), "Yes", IF(N112 &lt; 'County Names to hide'!$C$2, "No", "Yes")))</f>
        <v/>
      </c>
      <c r="P112" s="4"/>
      <c r="Q112" s="4"/>
      <c r="R112" s="4"/>
      <c r="S112" s="4"/>
      <c r="T112" s="1"/>
      <c r="U112" s="67"/>
      <c r="V112" s="1"/>
      <c r="W112" s="1"/>
      <c r="X112" s="1"/>
      <c r="Y112" s="1"/>
    </row>
    <row r="113" spans="1:25" x14ac:dyDescent="0.35">
      <c r="A113" s="1"/>
      <c r="B113" s="1"/>
      <c r="C113" s="4"/>
      <c r="D113" s="1"/>
      <c r="E113" s="1"/>
      <c r="F113" s="1"/>
      <c r="G113" s="1"/>
      <c r="H113" s="1"/>
      <c r="I113" s="1"/>
      <c r="J113" s="1"/>
      <c r="K113" s="1"/>
      <c r="L113" s="68" t="str">
        <f t="shared" si="1"/>
        <v>Yes</v>
      </c>
      <c r="M113" s="4"/>
      <c r="N113" s="4"/>
      <c r="O113" s="68" t="str">
        <f>IF(ISBLANK(M113), "", IF(ISBLANK(N113), "Yes", IF(N113 &lt; 'County Names to hide'!$C$2, "No", "Yes")))</f>
        <v/>
      </c>
      <c r="P113" s="4"/>
      <c r="Q113" s="4"/>
      <c r="R113" s="4"/>
      <c r="S113" s="4"/>
      <c r="T113" s="1"/>
      <c r="U113" s="67"/>
      <c r="V113" s="1"/>
      <c r="W113" s="1"/>
      <c r="X113" s="1"/>
      <c r="Y113" s="1"/>
    </row>
    <row r="114" spans="1:25" x14ac:dyDescent="0.35">
      <c r="A114" s="1"/>
      <c r="B114" s="1"/>
      <c r="C114" s="4"/>
      <c r="D114" s="1"/>
      <c r="E114" s="1"/>
      <c r="F114" s="1"/>
      <c r="G114" s="1"/>
      <c r="H114" s="1"/>
      <c r="I114" s="1"/>
      <c r="J114" s="1"/>
      <c r="K114" s="1"/>
      <c r="L114" s="68" t="str">
        <f t="shared" si="1"/>
        <v>Yes</v>
      </c>
      <c r="M114" s="4"/>
      <c r="N114" s="4"/>
      <c r="O114" s="68" t="str">
        <f>IF(ISBLANK(M114), "", IF(ISBLANK(N114), "Yes", IF(N114 &lt; 'County Names to hide'!$C$2, "No", "Yes")))</f>
        <v/>
      </c>
      <c r="P114" s="4"/>
      <c r="Q114" s="4"/>
      <c r="R114" s="4"/>
      <c r="S114" s="4"/>
      <c r="T114" s="1"/>
      <c r="U114" s="67"/>
      <c r="V114" s="1"/>
      <c r="W114" s="1"/>
      <c r="X114" s="1"/>
      <c r="Y114" s="1"/>
    </row>
    <row r="115" spans="1:25" x14ac:dyDescent="0.35">
      <c r="A115" s="1"/>
      <c r="B115" s="1"/>
      <c r="C115" s="4"/>
      <c r="D115" s="1"/>
      <c r="E115" s="1"/>
      <c r="F115" s="1"/>
      <c r="G115" s="1"/>
      <c r="H115" s="1"/>
      <c r="I115" s="1"/>
      <c r="J115" s="1"/>
      <c r="K115" s="1"/>
      <c r="L115" s="68" t="str">
        <f t="shared" si="1"/>
        <v>Yes</v>
      </c>
      <c r="M115" s="4"/>
      <c r="N115" s="4"/>
      <c r="O115" s="68" t="str">
        <f>IF(ISBLANK(M115), "", IF(ISBLANK(N115), "Yes", IF(N115 &lt; 'County Names to hide'!$C$2, "No", "Yes")))</f>
        <v/>
      </c>
      <c r="P115" s="4"/>
      <c r="Q115" s="4"/>
      <c r="R115" s="4"/>
      <c r="S115" s="4"/>
      <c r="T115" s="1"/>
      <c r="U115" s="67"/>
      <c r="V115" s="1"/>
      <c r="W115" s="1"/>
      <c r="X115" s="1"/>
      <c r="Y115" s="1"/>
    </row>
    <row r="116" spans="1:25" x14ac:dyDescent="0.35">
      <c r="A116" s="1"/>
      <c r="B116" s="1"/>
      <c r="C116" s="4"/>
      <c r="D116" s="1"/>
      <c r="E116" s="1"/>
      <c r="F116" s="1"/>
      <c r="G116" s="1"/>
      <c r="H116" s="1"/>
      <c r="I116" s="1"/>
      <c r="J116" s="1"/>
      <c r="K116" s="1"/>
      <c r="L116" s="68" t="str">
        <f t="shared" si="1"/>
        <v>Yes</v>
      </c>
      <c r="M116" s="4"/>
      <c r="N116" s="4"/>
      <c r="O116" s="68" t="str">
        <f>IF(ISBLANK(M116), "", IF(ISBLANK(N116), "Yes", IF(N116 &lt; 'County Names to hide'!$C$2, "No", "Yes")))</f>
        <v/>
      </c>
      <c r="P116" s="4"/>
      <c r="Q116" s="4"/>
      <c r="R116" s="4"/>
      <c r="S116" s="4"/>
      <c r="T116" s="1"/>
      <c r="U116" s="67"/>
      <c r="V116" s="1"/>
      <c r="W116" s="1"/>
      <c r="X116" s="1"/>
      <c r="Y116" s="1"/>
    </row>
    <row r="117" spans="1:25" x14ac:dyDescent="0.35">
      <c r="A117" s="1"/>
      <c r="B117" s="1"/>
      <c r="C117" s="4"/>
      <c r="D117" s="1"/>
      <c r="E117" s="1"/>
      <c r="F117" s="1"/>
      <c r="G117" s="1"/>
      <c r="H117" s="1"/>
      <c r="I117" s="1"/>
      <c r="J117" s="1"/>
      <c r="K117" s="1"/>
      <c r="L117" s="68" t="str">
        <f t="shared" si="1"/>
        <v>Yes</v>
      </c>
      <c r="M117" s="4"/>
      <c r="N117" s="4"/>
      <c r="O117" s="68" t="str">
        <f>IF(ISBLANK(M117), "", IF(ISBLANK(N117), "Yes", IF(N117 &lt; 'County Names to hide'!$C$2, "No", "Yes")))</f>
        <v/>
      </c>
      <c r="P117" s="4"/>
      <c r="Q117" s="4"/>
      <c r="R117" s="4"/>
      <c r="S117" s="4"/>
      <c r="T117" s="1"/>
      <c r="U117" s="67"/>
      <c r="V117" s="1"/>
      <c r="W117" s="1"/>
      <c r="X117" s="1"/>
      <c r="Y117" s="1"/>
    </row>
    <row r="118" spans="1:25" x14ac:dyDescent="0.35">
      <c r="A118" s="1"/>
      <c r="B118" s="1"/>
      <c r="C118" s="4"/>
      <c r="D118" s="1"/>
      <c r="E118" s="1"/>
      <c r="F118" s="1"/>
      <c r="G118" s="1"/>
      <c r="H118" s="1"/>
      <c r="I118" s="1"/>
      <c r="J118" s="1"/>
      <c r="K118" s="1"/>
      <c r="L118" s="68" t="str">
        <f t="shared" si="1"/>
        <v>Yes</v>
      </c>
      <c r="M118" s="4"/>
      <c r="N118" s="4"/>
      <c r="O118" s="68" t="str">
        <f>IF(ISBLANK(M118), "", IF(ISBLANK(N118), "Yes", IF(N118 &lt; 'County Names to hide'!$C$2, "No", "Yes")))</f>
        <v/>
      </c>
      <c r="P118" s="4"/>
      <c r="Q118" s="4"/>
      <c r="R118" s="4"/>
      <c r="S118" s="4"/>
      <c r="T118" s="1"/>
      <c r="U118" s="67"/>
      <c r="V118" s="1"/>
      <c r="W118" s="1"/>
      <c r="X118" s="1"/>
      <c r="Y118" s="1"/>
    </row>
    <row r="119" spans="1:25" x14ac:dyDescent="0.35">
      <c r="A119" s="1"/>
      <c r="B119" s="1"/>
      <c r="C119" s="4"/>
      <c r="D119" s="1"/>
      <c r="E119" s="1"/>
      <c r="F119" s="1"/>
      <c r="G119" s="1"/>
      <c r="H119" s="1"/>
      <c r="I119" s="1"/>
      <c r="J119" s="1"/>
      <c r="K119" s="1"/>
      <c r="L119" s="68" t="str">
        <f t="shared" si="1"/>
        <v>Yes</v>
      </c>
      <c r="M119" s="4"/>
      <c r="N119" s="4"/>
      <c r="O119" s="68" t="str">
        <f>IF(ISBLANK(M119), "", IF(ISBLANK(N119), "Yes", IF(N119 &lt; 'County Names to hide'!$C$2, "No", "Yes")))</f>
        <v/>
      </c>
      <c r="P119" s="4"/>
      <c r="Q119" s="4"/>
      <c r="R119" s="4"/>
      <c r="S119" s="4"/>
      <c r="T119" s="1"/>
      <c r="U119" s="67"/>
      <c r="V119" s="1"/>
      <c r="W119" s="1"/>
      <c r="X119" s="1"/>
      <c r="Y119" s="1"/>
    </row>
    <row r="120" spans="1:25" x14ac:dyDescent="0.35">
      <c r="A120" s="1"/>
      <c r="B120" s="1"/>
      <c r="C120" s="4"/>
      <c r="D120" s="1"/>
      <c r="E120" s="1"/>
      <c r="F120" s="1"/>
      <c r="G120" s="1"/>
      <c r="H120" s="1"/>
      <c r="I120" s="1"/>
      <c r="J120" s="1"/>
      <c r="K120" s="1"/>
      <c r="L120" s="68" t="str">
        <f t="shared" si="1"/>
        <v>Yes</v>
      </c>
      <c r="M120" s="4"/>
      <c r="N120" s="4"/>
      <c r="O120" s="68" t="str">
        <f>IF(ISBLANK(M120), "", IF(ISBLANK(N120), "Yes", IF(N120 &lt; 'County Names to hide'!$C$2, "No", "Yes")))</f>
        <v/>
      </c>
      <c r="P120" s="4"/>
      <c r="Q120" s="4"/>
      <c r="R120" s="4"/>
      <c r="S120" s="4"/>
      <c r="T120" s="1"/>
      <c r="U120" s="67"/>
      <c r="V120" s="1"/>
      <c r="W120" s="1"/>
      <c r="X120" s="1"/>
      <c r="Y120" s="1"/>
    </row>
    <row r="121" spans="1:25" x14ac:dyDescent="0.35">
      <c r="A121" s="1"/>
      <c r="B121" s="1"/>
      <c r="C121" s="4"/>
      <c r="D121" s="1"/>
      <c r="E121" s="1"/>
      <c r="F121" s="1"/>
      <c r="G121" s="1"/>
      <c r="H121" s="1"/>
      <c r="I121" s="1"/>
      <c r="J121" s="1"/>
      <c r="K121" s="1"/>
      <c r="L121" s="68" t="str">
        <f t="shared" si="1"/>
        <v>Yes</v>
      </c>
      <c r="M121" s="4"/>
      <c r="N121" s="4"/>
      <c r="O121" s="68" t="str">
        <f>IF(ISBLANK(M121), "", IF(ISBLANK(N121), "Yes", IF(N121 &lt; 'County Names to hide'!$C$2, "No", "Yes")))</f>
        <v/>
      </c>
      <c r="P121" s="4"/>
      <c r="Q121" s="4"/>
      <c r="R121" s="4"/>
      <c r="S121" s="4"/>
      <c r="T121" s="1"/>
      <c r="U121" s="67"/>
      <c r="V121" s="1"/>
      <c r="W121" s="1"/>
      <c r="X121" s="1"/>
      <c r="Y121" s="1"/>
    </row>
    <row r="122" spans="1:25" x14ac:dyDescent="0.35">
      <c r="A122" s="1"/>
      <c r="B122" s="1"/>
      <c r="C122" s="4"/>
      <c r="D122" s="1"/>
      <c r="E122" s="1"/>
      <c r="F122" s="1"/>
      <c r="G122" s="1"/>
      <c r="H122" s="1"/>
      <c r="I122" s="1"/>
      <c r="J122" s="1"/>
      <c r="K122" s="1"/>
      <c r="L122" s="68" t="str">
        <f t="shared" si="1"/>
        <v>Yes</v>
      </c>
      <c r="M122" s="4"/>
      <c r="N122" s="4"/>
      <c r="O122" s="68" t="str">
        <f>IF(ISBLANK(M122), "", IF(ISBLANK(N122), "Yes", IF(N122 &lt; 'County Names to hide'!$C$2, "No", "Yes")))</f>
        <v/>
      </c>
      <c r="P122" s="4"/>
      <c r="Q122" s="4"/>
      <c r="R122" s="4"/>
      <c r="S122" s="4"/>
      <c r="T122" s="1"/>
      <c r="U122" s="67"/>
      <c r="V122" s="1"/>
      <c r="W122" s="1"/>
      <c r="X122" s="1"/>
      <c r="Y122" s="1"/>
    </row>
    <row r="123" spans="1:25" x14ac:dyDescent="0.35">
      <c r="A123" s="1"/>
      <c r="B123" s="1"/>
      <c r="C123" s="4"/>
      <c r="D123" s="1"/>
      <c r="E123" s="1"/>
      <c r="F123" s="1"/>
      <c r="G123" s="1"/>
      <c r="H123" s="1"/>
      <c r="I123" s="1"/>
      <c r="J123" s="1"/>
      <c r="K123" s="1"/>
      <c r="L123" s="68" t="str">
        <f t="shared" si="1"/>
        <v>Yes</v>
      </c>
      <c r="M123" s="4"/>
      <c r="N123" s="4"/>
      <c r="O123" s="68" t="str">
        <f>IF(ISBLANK(M123), "", IF(ISBLANK(N123), "Yes", IF(N123 &lt; 'County Names to hide'!$C$2, "No", "Yes")))</f>
        <v/>
      </c>
      <c r="P123" s="4"/>
      <c r="Q123" s="4"/>
      <c r="R123" s="4"/>
      <c r="S123" s="4"/>
      <c r="T123" s="1"/>
      <c r="U123" s="67"/>
      <c r="V123" s="1"/>
      <c r="W123" s="1"/>
      <c r="X123" s="1"/>
      <c r="Y123" s="1"/>
    </row>
    <row r="124" spans="1:25" x14ac:dyDescent="0.35">
      <c r="A124" s="1"/>
      <c r="B124" s="1"/>
      <c r="C124" s="4"/>
      <c r="D124" s="1"/>
      <c r="E124" s="1"/>
      <c r="F124" s="1"/>
      <c r="G124" s="1"/>
      <c r="H124" s="1"/>
      <c r="I124" s="1"/>
      <c r="J124" s="1"/>
      <c r="K124" s="1"/>
      <c r="L124" s="68" t="str">
        <f t="shared" si="1"/>
        <v>Yes</v>
      </c>
      <c r="M124" s="4"/>
      <c r="N124" s="4"/>
      <c r="O124" s="68" t="str">
        <f>IF(ISBLANK(M124), "", IF(ISBLANK(N124), "Yes", IF(N124 &lt; 'County Names to hide'!$C$2, "No", "Yes")))</f>
        <v/>
      </c>
      <c r="P124" s="4"/>
      <c r="Q124" s="4"/>
      <c r="R124" s="4"/>
      <c r="S124" s="4"/>
      <c r="T124" s="1"/>
      <c r="U124" s="67"/>
      <c r="V124" s="1"/>
      <c r="W124" s="1"/>
      <c r="X124" s="1"/>
      <c r="Y124" s="1"/>
    </row>
    <row r="125" spans="1:25" x14ac:dyDescent="0.35">
      <c r="A125" s="1"/>
      <c r="B125" s="1"/>
      <c r="C125" s="4"/>
      <c r="D125" s="1"/>
      <c r="E125" s="1"/>
      <c r="F125" s="1"/>
      <c r="G125" s="1"/>
      <c r="H125" s="1"/>
      <c r="I125" s="1"/>
      <c r="J125" s="1"/>
      <c r="K125" s="1"/>
      <c r="L125" s="68" t="str">
        <f t="shared" si="1"/>
        <v>Yes</v>
      </c>
      <c r="M125" s="4"/>
      <c r="N125" s="4"/>
      <c r="O125" s="68" t="str">
        <f>IF(ISBLANK(M125), "", IF(ISBLANK(N125), "Yes", IF(N125 &lt; 'County Names to hide'!$C$2, "No", "Yes")))</f>
        <v/>
      </c>
      <c r="P125" s="4"/>
      <c r="Q125" s="4"/>
      <c r="R125" s="4"/>
      <c r="S125" s="4"/>
      <c r="T125" s="1"/>
      <c r="U125" s="67"/>
      <c r="V125" s="1"/>
      <c r="W125" s="1"/>
      <c r="X125" s="1"/>
      <c r="Y125" s="1"/>
    </row>
    <row r="126" spans="1:25" x14ac:dyDescent="0.35">
      <c r="A126" s="1"/>
      <c r="B126" s="1"/>
      <c r="C126" s="4"/>
      <c r="D126" s="1"/>
      <c r="E126" s="1"/>
      <c r="F126" s="1"/>
      <c r="G126" s="1"/>
      <c r="H126" s="1"/>
      <c r="I126" s="1"/>
      <c r="J126" s="1"/>
      <c r="K126" s="1"/>
      <c r="L126" s="68" t="str">
        <f t="shared" si="1"/>
        <v>Yes</v>
      </c>
      <c r="M126" s="4"/>
      <c r="N126" s="4"/>
      <c r="O126" s="68" t="str">
        <f>IF(ISBLANK(M126), "", IF(ISBLANK(N126), "Yes", IF(N126 &lt; 'County Names to hide'!$C$2, "No", "Yes")))</f>
        <v/>
      </c>
      <c r="P126" s="4"/>
      <c r="Q126" s="4"/>
      <c r="R126" s="4"/>
      <c r="S126" s="4"/>
      <c r="T126" s="1"/>
      <c r="U126" s="67"/>
      <c r="V126" s="1"/>
      <c r="W126" s="1"/>
      <c r="X126" s="1"/>
      <c r="Y126" s="1"/>
    </row>
    <row r="127" spans="1:25" x14ac:dyDescent="0.35">
      <c r="A127" s="1"/>
      <c r="B127" s="1"/>
      <c r="C127" s="4"/>
      <c r="D127" s="1"/>
      <c r="E127" s="1"/>
      <c r="F127" s="1"/>
      <c r="G127" s="1"/>
      <c r="H127" s="1"/>
      <c r="I127" s="1"/>
      <c r="J127" s="1"/>
      <c r="K127" s="1"/>
      <c r="L127" s="68" t="str">
        <f t="shared" si="1"/>
        <v>Yes</v>
      </c>
      <c r="M127" s="4"/>
      <c r="N127" s="4"/>
      <c r="O127" s="68" t="str">
        <f>IF(ISBLANK(M127), "", IF(ISBLANK(N127), "Yes", IF(N127 &lt; 'County Names to hide'!$C$2, "No", "Yes")))</f>
        <v/>
      </c>
      <c r="P127" s="4"/>
      <c r="Q127" s="4"/>
      <c r="R127" s="4"/>
      <c r="S127" s="4"/>
      <c r="T127" s="1"/>
      <c r="U127" s="67"/>
      <c r="V127" s="1"/>
      <c r="W127" s="1"/>
      <c r="X127" s="1"/>
      <c r="Y127" s="1"/>
    </row>
    <row r="128" spans="1:25" x14ac:dyDescent="0.35">
      <c r="A128" s="1"/>
      <c r="B128" s="1"/>
      <c r="C128" s="4"/>
      <c r="D128" s="1"/>
      <c r="E128" s="1"/>
      <c r="F128" s="1"/>
      <c r="G128" s="1"/>
      <c r="H128" s="1"/>
      <c r="I128" s="1"/>
      <c r="J128" s="1"/>
      <c r="K128" s="1"/>
      <c r="L128" s="68" t="str">
        <f t="shared" si="1"/>
        <v>Yes</v>
      </c>
      <c r="M128" s="4"/>
      <c r="N128" s="4"/>
      <c r="O128" s="68" t="str">
        <f>IF(ISBLANK(M128), "", IF(ISBLANK(N128), "Yes", IF(N128 &lt; 'County Names to hide'!$C$2, "No", "Yes")))</f>
        <v/>
      </c>
      <c r="P128" s="4"/>
      <c r="Q128" s="4"/>
      <c r="R128" s="4"/>
      <c r="S128" s="4"/>
      <c r="T128" s="1"/>
      <c r="U128" s="67"/>
      <c r="V128" s="1"/>
      <c r="W128" s="1"/>
      <c r="X128" s="1"/>
      <c r="Y128" s="1"/>
    </row>
    <row r="129" spans="1:25" x14ac:dyDescent="0.35">
      <c r="A129" s="1"/>
      <c r="B129" s="1"/>
      <c r="C129" s="4"/>
      <c r="D129" s="1"/>
      <c r="E129" s="1"/>
      <c r="F129" s="1"/>
      <c r="G129" s="1"/>
      <c r="H129" s="1"/>
      <c r="I129" s="1"/>
      <c r="J129" s="1"/>
      <c r="K129" s="1"/>
      <c r="L129" s="68" t="str">
        <f t="shared" si="1"/>
        <v>Yes</v>
      </c>
      <c r="M129" s="4"/>
      <c r="N129" s="4"/>
      <c r="O129" s="68" t="str">
        <f>IF(ISBLANK(M129), "", IF(ISBLANK(N129), "Yes", IF(N129 &lt; 'County Names to hide'!$C$2, "No", "Yes")))</f>
        <v/>
      </c>
      <c r="P129" s="4"/>
      <c r="Q129" s="4"/>
      <c r="R129" s="4"/>
      <c r="S129" s="4"/>
      <c r="T129" s="1"/>
      <c r="U129" s="67"/>
      <c r="V129" s="1"/>
      <c r="W129" s="1"/>
      <c r="X129" s="1"/>
      <c r="Y129" s="1"/>
    </row>
    <row r="130" spans="1:25" x14ac:dyDescent="0.35">
      <c r="A130" s="1"/>
      <c r="B130" s="1"/>
      <c r="C130" s="4"/>
      <c r="D130" s="1"/>
      <c r="E130" s="1"/>
      <c r="F130" s="1"/>
      <c r="G130" s="1"/>
      <c r="H130" s="1"/>
      <c r="I130" s="1"/>
      <c r="J130" s="1"/>
      <c r="K130" s="1"/>
      <c r="L130" s="68" t="str">
        <f t="shared" si="1"/>
        <v>Yes</v>
      </c>
      <c r="M130" s="4"/>
      <c r="N130" s="4"/>
      <c r="O130" s="68" t="str">
        <f>IF(ISBLANK(M130), "", IF(ISBLANK(N130), "Yes", IF(N130 &lt; 'County Names to hide'!$C$2, "No", "Yes")))</f>
        <v/>
      </c>
      <c r="P130" s="4"/>
      <c r="Q130" s="4"/>
      <c r="R130" s="4"/>
      <c r="S130" s="4"/>
      <c r="T130" s="1"/>
      <c r="U130" s="67"/>
      <c r="V130" s="1"/>
      <c r="W130" s="1"/>
      <c r="X130" s="1"/>
      <c r="Y130" s="1"/>
    </row>
    <row r="131" spans="1:25" x14ac:dyDescent="0.35">
      <c r="A131" s="1"/>
      <c r="B131" s="1"/>
      <c r="C131" s="4"/>
      <c r="D131" s="1"/>
      <c r="E131" s="1"/>
      <c r="F131" s="1"/>
      <c r="G131" s="1"/>
      <c r="H131" s="1"/>
      <c r="I131" s="1"/>
      <c r="J131" s="1"/>
      <c r="K131" s="1"/>
      <c r="L131" s="68" t="str">
        <f t="shared" si="1"/>
        <v>Yes</v>
      </c>
      <c r="M131" s="4"/>
      <c r="N131" s="4"/>
      <c r="O131" s="68" t="str">
        <f>IF(ISBLANK(M131), "", IF(ISBLANK(N131), "Yes", IF(N131 &lt; 'County Names to hide'!$C$2, "No", "Yes")))</f>
        <v/>
      </c>
      <c r="P131" s="4"/>
      <c r="Q131" s="4"/>
      <c r="R131" s="4"/>
      <c r="S131" s="4"/>
      <c r="T131" s="1"/>
      <c r="U131" s="67"/>
      <c r="V131" s="1"/>
      <c r="W131" s="1"/>
      <c r="X131" s="1"/>
      <c r="Y131" s="1"/>
    </row>
    <row r="132" spans="1:25" x14ac:dyDescent="0.35">
      <c r="A132" s="1"/>
      <c r="B132" s="1"/>
      <c r="C132" s="4"/>
      <c r="D132" s="1"/>
      <c r="E132" s="1"/>
      <c r="F132" s="1"/>
      <c r="G132" s="1"/>
      <c r="H132" s="1"/>
      <c r="I132" s="1"/>
      <c r="J132" s="1"/>
      <c r="K132" s="1"/>
      <c r="L132" s="68" t="str">
        <f t="shared" si="1"/>
        <v>Yes</v>
      </c>
      <c r="M132" s="4"/>
      <c r="N132" s="4"/>
      <c r="O132" s="68" t="str">
        <f>IF(ISBLANK(M132), "", IF(ISBLANK(N132), "Yes", IF(N132 &lt; 'County Names to hide'!$C$2, "No", "Yes")))</f>
        <v/>
      </c>
      <c r="P132" s="4"/>
      <c r="Q132" s="4"/>
      <c r="R132" s="4"/>
      <c r="S132" s="4"/>
      <c r="T132" s="1"/>
      <c r="U132" s="67"/>
      <c r="V132" s="1"/>
      <c r="W132" s="1"/>
      <c r="X132" s="1"/>
      <c r="Y132" s="1"/>
    </row>
    <row r="133" spans="1:25" x14ac:dyDescent="0.35">
      <c r="A133" s="1"/>
      <c r="B133" s="1"/>
      <c r="C133" s="4"/>
      <c r="D133" s="1"/>
      <c r="E133" s="1"/>
      <c r="F133" s="1"/>
      <c r="G133" s="1"/>
      <c r="H133" s="1"/>
      <c r="I133" s="1"/>
      <c r="J133" s="1"/>
      <c r="K133" s="1"/>
      <c r="L133" s="68" t="str">
        <f t="shared" ref="L133:L196" si="2">IF(COUNTIF(F133:J133, "Yes")&gt;0, "No", "Yes")</f>
        <v>Yes</v>
      </c>
      <c r="M133" s="4"/>
      <c r="N133" s="4"/>
      <c r="O133" s="68" t="str">
        <f>IF(ISBLANK(M133), "", IF(ISBLANK(N133), "Yes", IF(N133 &lt; 'County Names to hide'!$C$2, "No", "Yes")))</f>
        <v/>
      </c>
      <c r="P133" s="4"/>
      <c r="Q133" s="4"/>
      <c r="R133" s="4"/>
      <c r="S133" s="4"/>
      <c r="T133" s="1"/>
      <c r="U133" s="67"/>
      <c r="V133" s="1"/>
      <c r="W133" s="1"/>
      <c r="X133" s="1"/>
      <c r="Y133" s="1"/>
    </row>
    <row r="134" spans="1:25" x14ac:dyDescent="0.35">
      <c r="A134" s="1"/>
      <c r="B134" s="1"/>
      <c r="C134" s="4"/>
      <c r="D134" s="1"/>
      <c r="E134" s="1"/>
      <c r="F134" s="1"/>
      <c r="G134" s="1"/>
      <c r="H134" s="1"/>
      <c r="I134" s="1"/>
      <c r="J134" s="1"/>
      <c r="K134" s="1"/>
      <c r="L134" s="68" t="str">
        <f t="shared" si="2"/>
        <v>Yes</v>
      </c>
      <c r="M134" s="4"/>
      <c r="N134" s="4"/>
      <c r="O134" s="68" t="str">
        <f>IF(ISBLANK(M134), "", IF(ISBLANK(N134), "Yes", IF(N134 &lt; 'County Names to hide'!$C$2, "No", "Yes")))</f>
        <v/>
      </c>
      <c r="P134" s="4"/>
      <c r="Q134" s="4"/>
      <c r="R134" s="4"/>
      <c r="S134" s="4"/>
      <c r="T134" s="1"/>
      <c r="U134" s="67"/>
      <c r="V134" s="1"/>
      <c r="W134" s="1"/>
      <c r="X134" s="1"/>
      <c r="Y134" s="1"/>
    </row>
    <row r="135" spans="1:25" x14ac:dyDescent="0.35">
      <c r="A135" s="1"/>
      <c r="B135" s="1"/>
      <c r="C135" s="4"/>
      <c r="D135" s="1"/>
      <c r="E135" s="1"/>
      <c r="F135" s="1"/>
      <c r="G135" s="1"/>
      <c r="H135" s="1"/>
      <c r="I135" s="1"/>
      <c r="J135" s="1"/>
      <c r="K135" s="1"/>
      <c r="L135" s="68" t="str">
        <f t="shared" si="2"/>
        <v>Yes</v>
      </c>
      <c r="M135" s="4"/>
      <c r="N135" s="4"/>
      <c r="O135" s="68" t="str">
        <f>IF(ISBLANK(M135), "", IF(ISBLANK(N135), "Yes", IF(N135 &lt; 'County Names to hide'!$C$2, "No", "Yes")))</f>
        <v/>
      </c>
      <c r="P135" s="4"/>
      <c r="Q135" s="4"/>
      <c r="R135" s="4"/>
      <c r="S135" s="4"/>
      <c r="T135" s="1"/>
      <c r="U135" s="67"/>
      <c r="V135" s="1"/>
      <c r="W135" s="1"/>
      <c r="X135" s="1"/>
      <c r="Y135" s="1"/>
    </row>
    <row r="136" spans="1:25" x14ac:dyDescent="0.35">
      <c r="A136" s="1"/>
      <c r="B136" s="1"/>
      <c r="C136" s="4"/>
      <c r="D136" s="1"/>
      <c r="E136" s="1"/>
      <c r="F136" s="1"/>
      <c r="G136" s="1"/>
      <c r="H136" s="1"/>
      <c r="I136" s="1"/>
      <c r="J136" s="1"/>
      <c r="K136" s="1"/>
      <c r="L136" s="68" t="str">
        <f t="shared" si="2"/>
        <v>Yes</v>
      </c>
      <c r="M136" s="4"/>
      <c r="N136" s="4"/>
      <c r="O136" s="68" t="str">
        <f>IF(ISBLANK(M136), "", IF(ISBLANK(N136), "Yes", IF(N136 &lt; 'County Names to hide'!$C$2, "No", "Yes")))</f>
        <v/>
      </c>
      <c r="P136" s="4"/>
      <c r="Q136" s="4"/>
      <c r="R136" s="4"/>
      <c r="S136" s="4"/>
      <c r="T136" s="1"/>
      <c r="U136" s="67"/>
      <c r="V136" s="1"/>
      <c r="W136" s="1"/>
      <c r="X136" s="1"/>
      <c r="Y136" s="1"/>
    </row>
    <row r="137" spans="1:25" x14ac:dyDescent="0.35">
      <c r="A137" s="1"/>
      <c r="B137" s="1"/>
      <c r="C137" s="4"/>
      <c r="D137" s="1"/>
      <c r="E137" s="1"/>
      <c r="F137" s="1"/>
      <c r="G137" s="1"/>
      <c r="H137" s="1"/>
      <c r="I137" s="1"/>
      <c r="J137" s="1"/>
      <c r="K137" s="1"/>
      <c r="L137" s="68" t="str">
        <f t="shared" si="2"/>
        <v>Yes</v>
      </c>
      <c r="M137" s="4"/>
      <c r="N137" s="4"/>
      <c r="O137" s="68" t="str">
        <f>IF(ISBLANK(M137), "", IF(ISBLANK(N137), "Yes", IF(N137 &lt; 'County Names to hide'!$C$2, "No", "Yes")))</f>
        <v/>
      </c>
      <c r="P137" s="4"/>
      <c r="Q137" s="4"/>
      <c r="R137" s="4"/>
      <c r="S137" s="4"/>
      <c r="T137" s="1"/>
      <c r="U137" s="67"/>
      <c r="V137" s="1"/>
      <c r="W137" s="1"/>
      <c r="X137" s="1"/>
      <c r="Y137" s="1"/>
    </row>
    <row r="138" spans="1:25" x14ac:dyDescent="0.35">
      <c r="A138" s="1"/>
      <c r="B138" s="1"/>
      <c r="C138" s="4"/>
      <c r="D138" s="1"/>
      <c r="E138" s="1"/>
      <c r="F138" s="1"/>
      <c r="G138" s="1"/>
      <c r="H138" s="1"/>
      <c r="I138" s="1"/>
      <c r="J138" s="1"/>
      <c r="K138" s="1"/>
      <c r="L138" s="68" t="str">
        <f t="shared" si="2"/>
        <v>Yes</v>
      </c>
      <c r="M138" s="4"/>
      <c r="N138" s="4"/>
      <c r="O138" s="68" t="str">
        <f>IF(ISBLANK(M138), "", IF(ISBLANK(N138), "Yes", IF(N138 &lt; 'County Names to hide'!$C$2, "No", "Yes")))</f>
        <v/>
      </c>
      <c r="P138" s="4"/>
      <c r="Q138" s="4"/>
      <c r="R138" s="4"/>
      <c r="S138" s="4"/>
      <c r="T138" s="1"/>
      <c r="U138" s="67"/>
      <c r="V138" s="1"/>
      <c r="W138" s="1"/>
      <c r="X138" s="1"/>
      <c r="Y138" s="1"/>
    </row>
    <row r="139" spans="1:25" x14ac:dyDescent="0.35">
      <c r="A139" s="1"/>
      <c r="B139" s="1"/>
      <c r="C139" s="4"/>
      <c r="D139" s="1"/>
      <c r="E139" s="1"/>
      <c r="F139" s="1"/>
      <c r="G139" s="1"/>
      <c r="H139" s="1"/>
      <c r="I139" s="1"/>
      <c r="J139" s="1"/>
      <c r="K139" s="1"/>
      <c r="L139" s="68" t="str">
        <f t="shared" si="2"/>
        <v>Yes</v>
      </c>
      <c r="M139" s="4"/>
      <c r="N139" s="4"/>
      <c r="O139" s="68" t="str">
        <f>IF(ISBLANK(M139), "", IF(ISBLANK(N139), "Yes", IF(N139 &lt; 'County Names to hide'!$C$2, "No", "Yes")))</f>
        <v/>
      </c>
      <c r="P139" s="4"/>
      <c r="Q139" s="4"/>
      <c r="R139" s="4"/>
      <c r="S139" s="4"/>
      <c r="T139" s="1"/>
      <c r="U139" s="67"/>
      <c r="V139" s="1"/>
      <c r="W139" s="1"/>
      <c r="X139" s="1"/>
      <c r="Y139" s="1"/>
    </row>
    <row r="140" spans="1:25" x14ac:dyDescent="0.35">
      <c r="A140" s="1"/>
      <c r="B140" s="1"/>
      <c r="C140" s="4"/>
      <c r="D140" s="1"/>
      <c r="E140" s="1"/>
      <c r="F140" s="1"/>
      <c r="G140" s="1"/>
      <c r="H140" s="1"/>
      <c r="I140" s="1"/>
      <c r="J140" s="1"/>
      <c r="K140" s="1"/>
      <c r="L140" s="68" t="str">
        <f t="shared" si="2"/>
        <v>Yes</v>
      </c>
      <c r="M140" s="4"/>
      <c r="N140" s="4"/>
      <c r="O140" s="68" t="str">
        <f>IF(ISBLANK(M140), "", IF(ISBLANK(N140), "Yes", IF(N140 &lt; 'County Names to hide'!$C$2, "No", "Yes")))</f>
        <v/>
      </c>
      <c r="P140" s="4"/>
      <c r="Q140" s="4"/>
      <c r="R140" s="4"/>
      <c r="S140" s="4"/>
      <c r="T140" s="1"/>
      <c r="U140" s="67"/>
      <c r="V140" s="1"/>
      <c r="W140" s="1"/>
      <c r="X140" s="1"/>
      <c r="Y140" s="1"/>
    </row>
    <row r="141" spans="1:25" x14ac:dyDescent="0.35">
      <c r="A141" s="1"/>
      <c r="B141" s="1"/>
      <c r="C141" s="4"/>
      <c r="D141" s="1"/>
      <c r="E141" s="1"/>
      <c r="F141" s="1"/>
      <c r="G141" s="1"/>
      <c r="H141" s="1"/>
      <c r="I141" s="1"/>
      <c r="J141" s="1"/>
      <c r="K141" s="1"/>
      <c r="L141" s="68" t="str">
        <f t="shared" si="2"/>
        <v>Yes</v>
      </c>
      <c r="M141" s="4"/>
      <c r="N141" s="4"/>
      <c r="O141" s="68" t="str">
        <f>IF(ISBLANK(M141), "", IF(ISBLANK(N141), "Yes", IF(N141 &lt; 'County Names to hide'!$C$2, "No", "Yes")))</f>
        <v/>
      </c>
      <c r="P141" s="4"/>
      <c r="Q141" s="4"/>
      <c r="R141" s="4"/>
      <c r="S141" s="4"/>
      <c r="T141" s="1"/>
      <c r="U141" s="67"/>
      <c r="V141" s="1"/>
      <c r="W141" s="1"/>
      <c r="X141" s="1"/>
      <c r="Y141" s="1"/>
    </row>
    <row r="142" spans="1:25" x14ac:dyDescent="0.35">
      <c r="A142" s="1"/>
      <c r="B142" s="1"/>
      <c r="C142" s="4"/>
      <c r="D142" s="1"/>
      <c r="E142" s="1"/>
      <c r="F142" s="1"/>
      <c r="G142" s="1"/>
      <c r="H142" s="1"/>
      <c r="I142" s="1"/>
      <c r="J142" s="1"/>
      <c r="K142" s="1"/>
      <c r="L142" s="68" t="str">
        <f t="shared" si="2"/>
        <v>Yes</v>
      </c>
      <c r="M142" s="4"/>
      <c r="N142" s="4"/>
      <c r="O142" s="68" t="str">
        <f>IF(ISBLANK(M142), "", IF(ISBLANK(N142), "Yes", IF(N142 &lt; 'County Names to hide'!$C$2, "No", "Yes")))</f>
        <v/>
      </c>
      <c r="P142" s="4"/>
      <c r="Q142" s="4"/>
      <c r="R142" s="4"/>
      <c r="S142" s="4"/>
      <c r="T142" s="1"/>
      <c r="U142" s="67"/>
      <c r="V142" s="1"/>
      <c r="W142" s="1"/>
      <c r="X142" s="1"/>
      <c r="Y142" s="1"/>
    </row>
    <row r="143" spans="1:25" x14ac:dyDescent="0.35">
      <c r="A143" s="1"/>
      <c r="B143" s="1"/>
      <c r="C143" s="4"/>
      <c r="D143" s="1"/>
      <c r="E143" s="1"/>
      <c r="F143" s="1"/>
      <c r="G143" s="1"/>
      <c r="H143" s="1"/>
      <c r="I143" s="1"/>
      <c r="J143" s="1"/>
      <c r="K143" s="1"/>
      <c r="L143" s="68" t="str">
        <f t="shared" si="2"/>
        <v>Yes</v>
      </c>
      <c r="M143" s="4"/>
      <c r="N143" s="4"/>
      <c r="O143" s="68" t="str">
        <f>IF(ISBLANK(M143), "", IF(ISBLANK(N143), "Yes", IF(N143 &lt; 'County Names to hide'!$C$2, "No", "Yes")))</f>
        <v/>
      </c>
      <c r="P143" s="4"/>
      <c r="Q143" s="4"/>
      <c r="R143" s="4"/>
      <c r="S143" s="4"/>
      <c r="T143" s="1"/>
      <c r="U143" s="67"/>
      <c r="V143" s="1"/>
      <c r="W143" s="1"/>
      <c r="X143" s="1"/>
      <c r="Y143" s="1"/>
    </row>
    <row r="144" spans="1:25" x14ac:dyDescent="0.35">
      <c r="A144" s="1"/>
      <c r="B144" s="1"/>
      <c r="C144" s="4"/>
      <c r="D144" s="1"/>
      <c r="E144" s="1"/>
      <c r="F144" s="1"/>
      <c r="G144" s="1"/>
      <c r="H144" s="1"/>
      <c r="I144" s="1"/>
      <c r="J144" s="1"/>
      <c r="K144" s="1"/>
      <c r="L144" s="68" t="str">
        <f t="shared" si="2"/>
        <v>Yes</v>
      </c>
      <c r="M144" s="4"/>
      <c r="N144" s="4"/>
      <c r="O144" s="68" t="str">
        <f>IF(ISBLANK(M144), "", IF(ISBLANK(N144), "Yes", IF(N144 &lt; 'County Names to hide'!$C$2, "No", "Yes")))</f>
        <v/>
      </c>
      <c r="P144" s="4"/>
      <c r="Q144" s="4"/>
      <c r="R144" s="4"/>
      <c r="S144" s="4"/>
      <c r="T144" s="1"/>
      <c r="U144" s="67"/>
      <c r="V144" s="1"/>
      <c r="W144" s="1"/>
      <c r="X144" s="1"/>
      <c r="Y144" s="1"/>
    </row>
    <row r="145" spans="1:25" x14ac:dyDescent="0.35">
      <c r="A145" s="1"/>
      <c r="B145" s="1"/>
      <c r="C145" s="4"/>
      <c r="D145" s="1"/>
      <c r="E145" s="1"/>
      <c r="F145" s="1"/>
      <c r="G145" s="1"/>
      <c r="H145" s="1"/>
      <c r="I145" s="1"/>
      <c r="J145" s="1"/>
      <c r="K145" s="1"/>
      <c r="L145" s="68" t="str">
        <f t="shared" si="2"/>
        <v>Yes</v>
      </c>
      <c r="M145" s="4"/>
      <c r="N145" s="4"/>
      <c r="O145" s="68" t="str">
        <f>IF(ISBLANK(M145), "", IF(ISBLANK(N145), "Yes", IF(N145 &lt; 'County Names to hide'!$C$2, "No", "Yes")))</f>
        <v/>
      </c>
      <c r="P145" s="4"/>
      <c r="Q145" s="4"/>
      <c r="R145" s="4"/>
      <c r="S145" s="4"/>
      <c r="T145" s="1"/>
      <c r="U145" s="67"/>
      <c r="V145" s="1"/>
      <c r="W145" s="1"/>
      <c r="X145" s="1"/>
      <c r="Y145" s="1"/>
    </row>
    <row r="146" spans="1:25" x14ac:dyDescent="0.35">
      <c r="A146" s="1"/>
      <c r="B146" s="1"/>
      <c r="C146" s="4"/>
      <c r="D146" s="1"/>
      <c r="E146" s="1"/>
      <c r="F146" s="1"/>
      <c r="G146" s="1"/>
      <c r="H146" s="1"/>
      <c r="I146" s="1"/>
      <c r="J146" s="1"/>
      <c r="K146" s="1"/>
      <c r="L146" s="68" t="str">
        <f t="shared" si="2"/>
        <v>Yes</v>
      </c>
      <c r="M146" s="4"/>
      <c r="N146" s="4"/>
      <c r="O146" s="68" t="str">
        <f>IF(ISBLANK(M146), "", IF(ISBLANK(N146), "Yes", IF(N146 &lt; 'County Names to hide'!$C$2, "No", "Yes")))</f>
        <v/>
      </c>
      <c r="P146" s="4"/>
      <c r="Q146" s="4"/>
      <c r="R146" s="4"/>
      <c r="S146" s="4"/>
      <c r="T146" s="1"/>
      <c r="U146" s="67"/>
      <c r="V146" s="1"/>
      <c r="W146" s="1"/>
      <c r="X146" s="1"/>
      <c r="Y146" s="1"/>
    </row>
    <row r="147" spans="1:25" x14ac:dyDescent="0.35">
      <c r="A147" s="1"/>
      <c r="B147" s="1"/>
      <c r="C147" s="4"/>
      <c r="D147" s="1"/>
      <c r="E147" s="1"/>
      <c r="F147" s="1"/>
      <c r="G147" s="1"/>
      <c r="H147" s="1"/>
      <c r="I147" s="1"/>
      <c r="J147" s="1"/>
      <c r="K147" s="1"/>
      <c r="L147" s="68" t="str">
        <f t="shared" si="2"/>
        <v>Yes</v>
      </c>
      <c r="M147" s="4"/>
      <c r="N147" s="4"/>
      <c r="O147" s="68" t="str">
        <f>IF(ISBLANK(M147), "", IF(ISBLANK(N147), "Yes", IF(N147 &lt; 'County Names to hide'!$C$2, "No", "Yes")))</f>
        <v/>
      </c>
      <c r="P147" s="4"/>
      <c r="Q147" s="4"/>
      <c r="R147" s="4"/>
      <c r="S147" s="4"/>
      <c r="T147" s="1"/>
      <c r="U147" s="67"/>
      <c r="V147" s="1"/>
      <c r="W147" s="1"/>
      <c r="X147" s="1"/>
      <c r="Y147" s="1"/>
    </row>
    <row r="148" spans="1:25" x14ac:dyDescent="0.35">
      <c r="A148" s="1"/>
      <c r="B148" s="1"/>
      <c r="C148" s="4"/>
      <c r="D148" s="1"/>
      <c r="E148" s="1"/>
      <c r="F148" s="1"/>
      <c r="G148" s="1"/>
      <c r="H148" s="1"/>
      <c r="I148" s="1"/>
      <c r="J148" s="1"/>
      <c r="K148" s="1"/>
      <c r="L148" s="68" t="str">
        <f t="shared" si="2"/>
        <v>Yes</v>
      </c>
      <c r="M148" s="4"/>
      <c r="N148" s="4"/>
      <c r="O148" s="68" t="str">
        <f>IF(ISBLANK(M148), "", IF(ISBLANK(N148), "Yes", IF(N148 &lt; 'County Names to hide'!$C$2, "No", "Yes")))</f>
        <v/>
      </c>
      <c r="P148" s="4"/>
      <c r="Q148" s="4"/>
      <c r="R148" s="4"/>
      <c r="S148" s="4"/>
      <c r="T148" s="1"/>
      <c r="U148" s="67"/>
      <c r="V148" s="1"/>
      <c r="W148" s="1"/>
      <c r="X148" s="1"/>
      <c r="Y148" s="1"/>
    </row>
    <row r="149" spans="1:25" x14ac:dyDescent="0.35">
      <c r="A149" s="1"/>
      <c r="B149" s="1"/>
      <c r="C149" s="4"/>
      <c r="D149" s="1"/>
      <c r="E149" s="1"/>
      <c r="F149" s="1"/>
      <c r="G149" s="1"/>
      <c r="H149" s="1"/>
      <c r="I149" s="1"/>
      <c r="J149" s="1"/>
      <c r="K149" s="1"/>
      <c r="L149" s="68" t="str">
        <f t="shared" si="2"/>
        <v>Yes</v>
      </c>
      <c r="M149" s="4"/>
      <c r="N149" s="4"/>
      <c r="O149" s="68" t="str">
        <f>IF(ISBLANK(M149), "", IF(ISBLANK(N149), "Yes", IF(N149 &lt; 'County Names to hide'!$C$2, "No", "Yes")))</f>
        <v/>
      </c>
      <c r="P149" s="4"/>
      <c r="Q149" s="4"/>
      <c r="R149" s="4"/>
      <c r="S149" s="4"/>
      <c r="T149" s="1"/>
      <c r="U149" s="67"/>
      <c r="V149" s="1"/>
      <c r="W149" s="1"/>
      <c r="X149" s="1"/>
      <c r="Y149" s="1"/>
    </row>
    <row r="150" spans="1:25" x14ac:dyDescent="0.35">
      <c r="A150" s="1"/>
      <c r="B150" s="1"/>
      <c r="C150" s="4"/>
      <c r="D150" s="1"/>
      <c r="E150" s="1"/>
      <c r="F150" s="1"/>
      <c r="G150" s="1"/>
      <c r="H150" s="1"/>
      <c r="I150" s="1"/>
      <c r="J150" s="1"/>
      <c r="K150" s="1"/>
      <c r="L150" s="68" t="str">
        <f t="shared" si="2"/>
        <v>Yes</v>
      </c>
      <c r="M150" s="4"/>
      <c r="N150" s="4"/>
      <c r="O150" s="68" t="str">
        <f>IF(ISBLANK(M150), "", IF(ISBLANK(N150), "Yes", IF(N150 &lt; 'County Names to hide'!$C$2, "No", "Yes")))</f>
        <v/>
      </c>
      <c r="P150" s="4"/>
      <c r="Q150" s="4"/>
      <c r="R150" s="4"/>
      <c r="S150" s="4"/>
      <c r="T150" s="1"/>
      <c r="U150" s="67"/>
      <c r="V150" s="1"/>
      <c r="W150" s="1"/>
      <c r="X150" s="1"/>
      <c r="Y150" s="1"/>
    </row>
    <row r="151" spans="1:25" x14ac:dyDescent="0.35">
      <c r="A151" s="1"/>
      <c r="B151" s="1"/>
      <c r="C151" s="4"/>
      <c r="D151" s="1"/>
      <c r="E151" s="1"/>
      <c r="F151" s="1"/>
      <c r="G151" s="1"/>
      <c r="H151" s="1"/>
      <c r="I151" s="1"/>
      <c r="J151" s="1"/>
      <c r="K151" s="1"/>
      <c r="L151" s="68" t="str">
        <f t="shared" si="2"/>
        <v>Yes</v>
      </c>
      <c r="M151" s="4"/>
      <c r="N151" s="4"/>
      <c r="O151" s="68" t="str">
        <f>IF(ISBLANK(M151), "", IF(ISBLANK(N151), "Yes", IF(N151 &lt; 'County Names to hide'!$C$2, "No", "Yes")))</f>
        <v/>
      </c>
      <c r="P151" s="4"/>
      <c r="Q151" s="4"/>
      <c r="R151" s="4"/>
      <c r="S151" s="4"/>
      <c r="T151" s="1"/>
      <c r="U151" s="67"/>
      <c r="V151" s="1"/>
      <c r="W151" s="1"/>
      <c r="X151" s="1"/>
      <c r="Y151" s="1"/>
    </row>
    <row r="152" spans="1:25" x14ac:dyDescent="0.35">
      <c r="A152" s="1"/>
      <c r="B152" s="1"/>
      <c r="C152" s="4"/>
      <c r="D152" s="1"/>
      <c r="E152" s="1"/>
      <c r="F152" s="1"/>
      <c r="G152" s="1"/>
      <c r="H152" s="1"/>
      <c r="I152" s="1"/>
      <c r="J152" s="1"/>
      <c r="K152" s="1"/>
      <c r="L152" s="68" t="str">
        <f t="shared" si="2"/>
        <v>Yes</v>
      </c>
      <c r="M152" s="4"/>
      <c r="N152" s="4"/>
      <c r="O152" s="68" t="str">
        <f>IF(ISBLANK(M152), "", IF(ISBLANK(N152), "Yes", IF(N152 &lt; 'County Names to hide'!$C$2, "No", "Yes")))</f>
        <v/>
      </c>
      <c r="P152" s="4"/>
      <c r="Q152" s="4"/>
      <c r="R152" s="4"/>
      <c r="S152" s="4"/>
      <c r="T152" s="1"/>
      <c r="U152" s="67"/>
      <c r="V152" s="1"/>
      <c r="W152" s="1"/>
      <c r="X152" s="1"/>
      <c r="Y152" s="1"/>
    </row>
    <row r="153" spans="1:25" x14ac:dyDescent="0.35">
      <c r="A153" s="1"/>
      <c r="B153" s="1"/>
      <c r="C153" s="4"/>
      <c r="D153" s="1"/>
      <c r="E153" s="1"/>
      <c r="F153" s="1"/>
      <c r="G153" s="1"/>
      <c r="H153" s="1"/>
      <c r="I153" s="1"/>
      <c r="J153" s="1"/>
      <c r="K153" s="1"/>
      <c r="L153" s="68" t="str">
        <f t="shared" si="2"/>
        <v>Yes</v>
      </c>
      <c r="M153" s="4"/>
      <c r="N153" s="4"/>
      <c r="O153" s="68" t="str">
        <f>IF(ISBLANK(M153), "", IF(ISBLANK(N153), "Yes", IF(N153 &lt; 'County Names to hide'!$C$2, "No", "Yes")))</f>
        <v/>
      </c>
      <c r="P153" s="4"/>
      <c r="Q153" s="4"/>
      <c r="R153" s="4"/>
      <c r="S153" s="4"/>
      <c r="T153" s="1"/>
      <c r="U153" s="67"/>
      <c r="V153" s="1"/>
      <c r="W153" s="1"/>
      <c r="X153" s="1"/>
      <c r="Y153" s="1"/>
    </row>
    <row r="154" spans="1:25" x14ac:dyDescent="0.35">
      <c r="A154" s="1"/>
      <c r="B154" s="1"/>
      <c r="C154" s="4"/>
      <c r="D154" s="1"/>
      <c r="E154" s="1"/>
      <c r="F154" s="1"/>
      <c r="G154" s="1"/>
      <c r="H154" s="1"/>
      <c r="I154" s="1"/>
      <c r="J154" s="1"/>
      <c r="K154" s="1"/>
      <c r="L154" s="68" t="str">
        <f t="shared" si="2"/>
        <v>Yes</v>
      </c>
      <c r="M154" s="4"/>
      <c r="N154" s="4"/>
      <c r="O154" s="68" t="str">
        <f>IF(ISBLANK(M154), "", IF(ISBLANK(N154), "Yes", IF(N154 &lt; 'County Names to hide'!$C$2, "No", "Yes")))</f>
        <v/>
      </c>
      <c r="P154" s="4"/>
      <c r="Q154" s="4"/>
      <c r="R154" s="4"/>
      <c r="S154" s="4"/>
      <c r="T154" s="1"/>
      <c r="U154" s="67"/>
      <c r="V154" s="1"/>
      <c r="W154" s="1"/>
      <c r="X154" s="1"/>
      <c r="Y154" s="1"/>
    </row>
    <row r="155" spans="1:25" x14ac:dyDescent="0.35">
      <c r="A155" s="1"/>
      <c r="B155" s="1"/>
      <c r="C155" s="4"/>
      <c r="D155" s="1"/>
      <c r="E155" s="1"/>
      <c r="F155" s="1"/>
      <c r="G155" s="1"/>
      <c r="H155" s="1"/>
      <c r="I155" s="1"/>
      <c r="J155" s="1"/>
      <c r="K155" s="1"/>
      <c r="L155" s="68" t="str">
        <f t="shared" si="2"/>
        <v>Yes</v>
      </c>
      <c r="M155" s="4"/>
      <c r="N155" s="4"/>
      <c r="O155" s="68" t="str">
        <f>IF(ISBLANK(M155), "", IF(ISBLANK(N155), "Yes", IF(N155 &lt; 'County Names to hide'!$C$2, "No", "Yes")))</f>
        <v/>
      </c>
      <c r="P155" s="4"/>
      <c r="Q155" s="4"/>
      <c r="R155" s="4"/>
      <c r="S155" s="4"/>
      <c r="T155" s="1"/>
      <c r="U155" s="67"/>
      <c r="V155" s="1"/>
      <c r="W155" s="1"/>
      <c r="X155" s="1"/>
      <c r="Y155" s="1"/>
    </row>
    <row r="156" spans="1:25" x14ac:dyDescent="0.35">
      <c r="A156" s="1"/>
      <c r="B156" s="1"/>
      <c r="C156" s="4"/>
      <c r="D156" s="1"/>
      <c r="E156" s="1"/>
      <c r="F156" s="1"/>
      <c r="G156" s="1"/>
      <c r="H156" s="1"/>
      <c r="I156" s="1"/>
      <c r="J156" s="1"/>
      <c r="K156" s="1"/>
      <c r="L156" s="68" t="str">
        <f t="shared" si="2"/>
        <v>Yes</v>
      </c>
      <c r="M156" s="4"/>
      <c r="N156" s="4"/>
      <c r="O156" s="68" t="str">
        <f>IF(ISBLANK(M156), "", IF(ISBLANK(N156), "Yes", IF(N156 &lt; 'County Names to hide'!$C$2, "No", "Yes")))</f>
        <v/>
      </c>
      <c r="P156" s="4"/>
      <c r="Q156" s="4"/>
      <c r="R156" s="4"/>
      <c r="S156" s="4"/>
      <c r="T156" s="1"/>
      <c r="U156" s="67"/>
      <c r="V156" s="1"/>
      <c r="W156" s="1"/>
      <c r="X156" s="1"/>
      <c r="Y156" s="1"/>
    </row>
    <row r="157" spans="1:25" x14ac:dyDescent="0.35">
      <c r="A157" s="1"/>
      <c r="B157" s="1"/>
      <c r="C157" s="4"/>
      <c r="D157" s="1"/>
      <c r="E157" s="1"/>
      <c r="F157" s="1"/>
      <c r="G157" s="1"/>
      <c r="H157" s="1"/>
      <c r="I157" s="1"/>
      <c r="J157" s="1"/>
      <c r="K157" s="1"/>
      <c r="L157" s="68" t="str">
        <f t="shared" si="2"/>
        <v>Yes</v>
      </c>
      <c r="M157" s="4"/>
      <c r="N157" s="4"/>
      <c r="O157" s="68" t="str">
        <f>IF(ISBLANK(M157), "", IF(ISBLANK(N157), "Yes", IF(N157 &lt; 'County Names to hide'!$C$2, "No", "Yes")))</f>
        <v/>
      </c>
      <c r="P157" s="4"/>
      <c r="Q157" s="4"/>
      <c r="R157" s="4"/>
      <c r="S157" s="4"/>
      <c r="T157" s="1"/>
      <c r="U157" s="67"/>
      <c r="V157" s="1"/>
      <c r="W157" s="1"/>
      <c r="X157" s="1"/>
      <c r="Y157" s="1"/>
    </row>
    <row r="158" spans="1:25" x14ac:dyDescent="0.35">
      <c r="A158" s="1"/>
      <c r="B158" s="1"/>
      <c r="C158" s="4"/>
      <c r="D158" s="1"/>
      <c r="E158" s="1"/>
      <c r="F158" s="1"/>
      <c r="G158" s="1"/>
      <c r="H158" s="1"/>
      <c r="I158" s="1"/>
      <c r="J158" s="1"/>
      <c r="K158" s="1"/>
      <c r="L158" s="68" t="str">
        <f t="shared" si="2"/>
        <v>Yes</v>
      </c>
      <c r="M158" s="4"/>
      <c r="N158" s="4"/>
      <c r="O158" s="68" t="str">
        <f>IF(ISBLANK(M158), "", IF(ISBLANK(N158), "Yes", IF(N158 &lt; 'County Names to hide'!$C$2, "No", "Yes")))</f>
        <v/>
      </c>
      <c r="P158" s="4"/>
      <c r="Q158" s="4"/>
      <c r="R158" s="4"/>
      <c r="S158" s="4"/>
      <c r="T158" s="1"/>
      <c r="U158" s="67"/>
      <c r="V158" s="1"/>
      <c r="W158" s="1"/>
      <c r="X158" s="1"/>
      <c r="Y158" s="1"/>
    </row>
    <row r="159" spans="1:25" x14ac:dyDescent="0.35">
      <c r="A159" s="1"/>
      <c r="B159" s="1"/>
      <c r="C159" s="4"/>
      <c r="D159" s="1"/>
      <c r="E159" s="1"/>
      <c r="F159" s="1"/>
      <c r="G159" s="1"/>
      <c r="H159" s="1"/>
      <c r="I159" s="1"/>
      <c r="J159" s="1"/>
      <c r="K159" s="1"/>
      <c r="L159" s="68" t="str">
        <f t="shared" si="2"/>
        <v>Yes</v>
      </c>
      <c r="M159" s="4"/>
      <c r="N159" s="4"/>
      <c r="O159" s="68" t="str">
        <f>IF(ISBLANK(M159), "", IF(ISBLANK(N159), "Yes", IF(N159 &lt; 'County Names to hide'!$C$2, "No", "Yes")))</f>
        <v/>
      </c>
      <c r="P159" s="4"/>
      <c r="Q159" s="4"/>
      <c r="R159" s="4"/>
      <c r="S159" s="4"/>
      <c r="T159" s="1"/>
      <c r="U159" s="67"/>
      <c r="V159" s="1"/>
      <c r="W159" s="1"/>
      <c r="X159" s="1"/>
      <c r="Y159" s="1"/>
    </row>
    <row r="160" spans="1:25" x14ac:dyDescent="0.35">
      <c r="A160" s="1"/>
      <c r="B160" s="1"/>
      <c r="C160" s="4"/>
      <c r="D160" s="1"/>
      <c r="E160" s="1"/>
      <c r="F160" s="1"/>
      <c r="G160" s="1"/>
      <c r="H160" s="1"/>
      <c r="I160" s="1"/>
      <c r="J160" s="1"/>
      <c r="K160" s="1"/>
      <c r="L160" s="68" t="str">
        <f t="shared" si="2"/>
        <v>Yes</v>
      </c>
      <c r="M160" s="4"/>
      <c r="N160" s="4"/>
      <c r="O160" s="68" t="str">
        <f>IF(ISBLANK(M160), "", IF(ISBLANK(N160), "Yes", IF(N160 &lt; 'County Names to hide'!$C$2, "No", "Yes")))</f>
        <v/>
      </c>
      <c r="P160" s="4"/>
      <c r="Q160" s="4"/>
      <c r="R160" s="4"/>
      <c r="S160" s="4"/>
      <c r="T160" s="1"/>
      <c r="U160" s="67"/>
      <c r="V160" s="1"/>
      <c r="W160" s="1"/>
      <c r="X160" s="1"/>
      <c r="Y160" s="1"/>
    </row>
    <row r="161" spans="1:25" x14ac:dyDescent="0.35">
      <c r="A161" s="1"/>
      <c r="B161" s="1"/>
      <c r="C161" s="4"/>
      <c r="D161" s="1"/>
      <c r="E161" s="1"/>
      <c r="F161" s="1"/>
      <c r="G161" s="1"/>
      <c r="H161" s="1"/>
      <c r="I161" s="1"/>
      <c r="J161" s="1"/>
      <c r="K161" s="1"/>
      <c r="L161" s="68" t="str">
        <f t="shared" si="2"/>
        <v>Yes</v>
      </c>
      <c r="M161" s="4"/>
      <c r="N161" s="4"/>
      <c r="O161" s="68" t="str">
        <f>IF(ISBLANK(M161), "", IF(ISBLANK(N161), "Yes", IF(N161 &lt; 'County Names to hide'!$C$2, "No", "Yes")))</f>
        <v/>
      </c>
      <c r="P161" s="4"/>
      <c r="Q161" s="4"/>
      <c r="R161" s="4"/>
      <c r="S161" s="4"/>
      <c r="T161" s="1"/>
      <c r="U161" s="67"/>
      <c r="V161" s="1"/>
      <c r="W161" s="1"/>
      <c r="X161" s="1"/>
      <c r="Y161" s="1"/>
    </row>
    <row r="162" spans="1:25" x14ac:dyDescent="0.35">
      <c r="A162" s="1"/>
      <c r="B162" s="1"/>
      <c r="C162" s="4"/>
      <c r="D162" s="1"/>
      <c r="E162" s="1"/>
      <c r="F162" s="1"/>
      <c r="G162" s="1"/>
      <c r="H162" s="1"/>
      <c r="I162" s="1"/>
      <c r="J162" s="1"/>
      <c r="K162" s="1"/>
      <c r="L162" s="68" t="str">
        <f t="shared" si="2"/>
        <v>Yes</v>
      </c>
      <c r="M162" s="4"/>
      <c r="N162" s="4"/>
      <c r="O162" s="68" t="str">
        <f>IF(ISBLANK(M162), "", IF(ISBLANK(N162), "Yes", IF(N162 &lt; 'County Names to hide'!$C$2, "No", "Yes")))</f>
        <v/>
      </c>
      <c r="P162" s="4"/>
      <c r="Q162" s="4"/>
      <c r="R162" s="4"/>
      <c r="S162" s="4"/>
      <c r="T162" s="1"/>
      <c r="U162" s="67"/>
      <c r="V162" s="1"/>
      <c r="W162" s="1"/>
      <c r="X162" s="1"/>
      <c r="Y162" s="1"/>
    </row>
    <row r="163" spans="1:25" x14ac:dyDescent="0.35">
      <c r="A163" s="1"/>
      <c r="B163" s="1"/>
      <c r="C163" s="4"/>
      <c r="D163" s="1"/>
      <c r="E163" s="1"/>
      <c r="F163" s="1"/>
      <c r="G163" s="1"/>
      <c r="H163" s="1"/>
      <c r="I163" s="1"/>
      <c r="J163" s="1"/>
      <c r="K163" s="1"/>
      <c r="L163" s="68" t="str">
        <f t="shared" si="2"/>
        <v>Yes</v>
      </c>
      <c r="M163" s="4"/>
      <c r="N163" s="4"/>
      <c r="O163" s="68" t="str">
        <f>IF(ISBLANK(M163), "", IF(ISBLANK(N163), "Yes", IF(N163 &lt; 'County Names to hide'!$C$2, "No", "Yes")))</f>
        <v/>
      </c>
      <c r="P163" s="4"/>
      <c r="Q163" s="4"/>
      <c r="R163" s="4"/>
      <c r="S163" s="4"/>
      <c r="T163" s="1"/>
      <c r="U163" s="67"/>
      <c r="V163" s="1"/>
      <c r="W163" s="1"/>
      <c r="X163" s="1"/>
      <c r="Y163" s="1"/>
    </row>
    <row r="164" spans="1:25" x14ac:dyDescent="0.35">
      <c r="A164" s="1"/>
      <c r="B164" s="1"/>
      <c r="C164" s="4"/>
      <c r="D164" s="1"/>
      <c r="E164" s="1"/>
      <c r="F164" s="1"/>
      <c r="G164" s="1"/>
      <c r="H164" s="1"/>
      <c r="I164" s="1"/>
      <c r="J164" s="1"/>
      <c r="K164" s="1"/>
      <c r="L164" s="68" t="str">
        <f t="shared" si="2"/>
        <v>Yes</v>
      </c>
      <c r="M164" s="4"/>
      <c r="N164" s="4"/>
      <c r="O164" s="68" t="str">
        <f>IF(ISBLANK(M164), "", IF(ISBLANK(N164), "Yes", IF(N164 &lt; 'County Names to hide'!$C$2, "No", "Yes")))</f>
        <v/>
      </c>
      <c r="P164" s="4"/>
      <c r="Q164" s="4"/>
      <c r="R164" s="4"/>
      <c r="S164" s="4"/>
      <c r="T164" s="1"/>
      <c r="U164" s="67"/>
      <c r="V164" s="1"/>
      <c r="W164" s="1"/>
      <c r="X164" s="1"/>
      <c r="Y164" s="1"/>
    </row>
    <row r="165" spans="1:25" x14ac:dyDescent="0.35">
      <c r="A165" s="1"/>
      <c r="B165" s="1"/>
      <c r="C165" s="4"/>
      <c r="D165" s="1"/>
      <c r="E165" s="1"/>
      <c r="F165" s="1"/>
      <c r="G165" s="1"/>
      <c r="H165" s="1"/>
      <c r="I165" s="1"/>
      <c r="J165" s="1"/>
      <c r="K165" s="1"/>
      <c r="L165" s="68" t="str">
        <f t="shared" si="2"/>
        <v>Yes</v>
      </c>
      <c r="M165" s="4"/>
      <c r="N165" s="4"/>
      <c r="O165" s="68" t="str">
        <f>IF(ISBLANK(M165), "", IF(ISBLANK(N165), "Yes", IF(N165 &lt; 'County Names to hide'!$C$2, "No", "Yes")))</f>
        <v/>
      </c>
      <c r="P165" s="4"/>
      <c r="Q165" s="4"/>
      <c r="R165" s="4"/>
      <c r="S165" s="4"/>
      <c r="T165" s="1"/>
      <c r="U165" s="67"/>
      <c r="V165" s="1"/>
      <c r="W165" s="1"/>
      <c r="X165" s="1"/>
      <c r="Y165" s="1"/>
    </row>
    <row r="166" spans="1:25" x14ac:dyDescent="0.35">
      <c r="A166" s="1"/>
      <c r="B166" s="1"/>
      <c r="C166" s="4"/>
      <c r="D166" s="1"/>
      <c r="E166" s="1"/>
      <c r="F166" s="1"/>
      <c r="G166" s="1"/>
      <c r="H166" s="1"/>
      <c r="I166" s="1"/>
      <c r="J166" s="1"/>
      <c r="K166" s="1"/>
      <c r="L166" s="68" t="str">
        <f t="shared" si="2"/>
        <v>Yes</v>
      </c>
      <c r="M166" s="4"/>
      <c r="N166" s="4"/>
      <c r="O166" s="68" t="str">
        <f>IF(ISBLANK(M166), "", IF(ISBLANK(N166), "Yes", IF(N166 &lt; 'County Names to hide'!$C$2, "No", "Yes")))</f>
        <v/>
      </c>
      <c r="P166" s="4"/>
      <c r="Q166" s="4"/>
      <c r="R166" s="4"/>
      <c r="S166" s="4"/>
      <c r="T166" s="1"/>
      <c r="U166" s="67"/>
      <c r="V166" s="1"/>
      <c r="W166" s="1"/>
      <c r="X166" s="1"/>
      <c r="Y166" s="1"/>
    </row>
    <row r="167" spans="1:25" x14ac:dyDescent="0.35">
      <c r="A167" s="1"/>
      <c r="B167" s="1"/>
      <c r="C167" s="4"/>
      <c r="D167" s="1"/>
      <c r="E167" s="1"/>
      <c r="F167" s="1"/>
      <c r="G167" s="1"/>
      <c r="H167" s="1"/>
      <c r="I167" s="1"/>
      <c r="J167" s="1"/>
      <c r="K167" s="1"/>
      <c r="L167" s="68" t="str">
        <f t="shared" si="2"/>
        <v>Yes</v>
      </c>
      <c r="M167" s="4"/>
      <c r="N167" s="4"/>
      <c r="O167" s="68" t="str">
        <f>IF(ISBLANK(M167), "", IF(ISBLANK(N167), "Yes", IF(N167 &lt; 'County Names to hide'!$C$2, "No", "Yes")))</f>
        <v/>
      </c>
      <c r="P167" s="4"/>
      <c r="Q167" s="4"/>
      <c r="R167" s="4"/>
      <c r="S167" s="4"/>
      <c r="T167" s="1"/>
      <c r="U167" s="67"/>
      <c r="V167" s="1"/>
      <c r="W167" s="1"/>
      <c r="X167" s="1"/>
      <c r="Y167" s="1"/>
    </row>
    <row r="168" spans="1:25" x14ac:dyDescent="0.35">
      <c r="A168" s="1"/>
      <c r="B168" s="1"/>
      <c r="C168" s="4"/>
      <c r="D168" s="1"/>
      <c r="E168" s="1"/>
      <c r="F168" s="1"/>
      <c r="G168" s="1"/>
      <c r="H168" s="1"/>
      <c r="I168" s="1"/>
      <c r="J168" s="1"/>
      <c r="K168" s="1"/>
      <c r="L168" s="68" t="str">
        <f t="shared" si="2"/>
        <v>Yes</v>
      </c>
      <c r="M168" s="4"/>
      <c r="N168" s="4"/>
      <c r="O168" s="68" t="str">
        <f>IF(ISBLANK(M168), "", IF(ISBLANK(N168), "Yes", IF(N168 &lt; 'County Names to hide'!$C$2, "No", "Yes")))</f>
        <v/>
      </c>
      <c r="P168" s="4"/>
      <c r="Q168" s="4"/>
      <c r="R168" s="4"/>
      <c r="S168" s="4"/>
      <c r="T168" s="1"/>
      <c r="U168" s="67"/>
      <c r="V168" s="1"/>
      <c r="W168" s="1"/>
      <c r="X168" s="1"/>
      <c r="Y168" s="1"/>
    </row>
    <row r="169" spans="1:25" x14ac:dyDescent="0.35">
      <c r="A169" s="1"/>
      <c r="B169" s="1"/>
      <c r="C169" s="4"/>
      <c r="D169" s="1"/>
      <c r="E169" s="1"/>
      <c r="F169" s="1"/>
      <c r="G169" s="1"/>
      <c r="H169" s="1"/>
      <c r="I169" s="1"/>
      <c r="J169" s="1"/>
      <c r="K169" s="1"/>
      <c r="L169" s="68" t="str">
        <f t="shared" si="2"/>
        <v>Yes</v>
      </c>
      <c r="M169" s="4"/>
      <c r="N169" s="4"/>
      <c r="O169" s="68" t="str">
        <f>IF(ISBLANK(M169), "", IF(ISBLANK(N169), "Yes", IF(N169 &lt; 'County Names to hide'!$C$2, "No", "Yes")))</f>
        <v/>
      </c>
      <c r="P169" s="4"/>
      <c r="Q169" s="4"/>
      <c r="R169" s="4"/>
      <c r="S169" s="4"/>
      <c r="T169" s="1"/>
      <c r="U169" s="67"/>
      <c r="V169" s="1"/>
      <c r="W169" s="1"/>
      <c r="X169" s="1"/>
      <c r="Y169" s="1"/>
    </row>
    <row r="170" spans="1:25" x14ac:dyDescent="0.35">
      <c r="A170" s="1"/>
      <c r="B170" s="1"/>
      <c r="C170" s="4"/>
      <c r="D170" s="1"/>
      <c r="E170" s="1"/>
      <c r="F170" s="1"/>
      <c r="G170" s="1"/>
      <c r="H170" s="1"/>
      <c r="I170" s="1"/>
      <c r="J170" s="1"/>
      <c r="K170" s="1"/>
      <c r="L170" s="68" t="str">
        <f t="shared" si="2"/>
        <v>Yes</v>
      </c>
      <c r="M170" s="4"/>
      <c r="N170" s="4"/>
      <c r="O170" s="68" t="str">
        <f>IF(ISBLANK(M170), "", IF(ISBLANK(N170), "Yes", IF(N170 &lt; 'County Names to hide'!$C$2, "No", "Yes")))</f>
        <v/>
      </c>
      <c r="P170" s="4"/>
      <c r="Q170" s="4"/>
      <c r="R170" s="4"/>
      <c r="S170" s="4"/>
      <c r="T170" s="1"/>
      <c r="U170" s="67"/>
      <c r="V170" s="1"/>
      <c r="W170" s="1"/>
      <c r="X170" s="1"/>
      <c r="Y170" s="1"/>
    </row>
    <row r="171" spans="1:25" x14ac:dyDescent="0.35">
      <c r="A171" s="1"/>
      <c r="B171" s="1"/>
      <c r="C171" s="4"/>
      <c r="D171" s="1"/>
      <c r="E171" s="1"/>
      <c r="F171" s="1"/>
      <c r="G171" s="1"/>
      <c r="H171" s="1"/>
      <c r="I171" s="1"/>
      <c r="J171" s="1"/>
      <c r="K171" s="1"/>
      <c r="L171" s="68" t="str">
        <f t="shared" si="2"/>
        <v>Yes</v>
      </c>
      <c r="M171" s="4"/>
      <c r="N171" s="4"/>
      <c r="O171" s="68" t="str">
        <f>IF(ISBLANK(M171), "", IF(ISBLANK(N171), "Yes", IF(N171 &lt; 'County Names to hide'!$C$2, "No", "Yes")))</f>
        <v/>
      </c>
      <c r="P171" s="4"/>
      <c r="Q171" s="4"/>
      <c r="R171" s="4"/>
      <c r="S171" s="4"/>
      <c r="T171" s="1"/>
      <c r="U171" s="67"/>
      <c r="V171" s="1"/>
      <c r="W171" s="1"/>
      <c r="X171" s="1"/>
      <c r="Y171" s="1"/>
    </row>
    <row r="172" spans="1:25" x14ac:dyDescent="0.35">
      <c r="A172" s="1"/>
      <c r="B172" s="1"/>
      <c r="C172" s="4"/>
      <c r="D172" s="1"/>
      <c r="E172" s="1"/>
      <c r="F172" s="1"/>
      <c r="G172" s="1"/>
      <c r="H172" s="1"/>
      <c r="I172" s="1"/>
      <c r="J172" s="1"/>
      <c r="K172" s="1"/>
      <c r="L172" s="68" t="str">
        <f t="shared" si="2"/>
        <v>Yes</v>
      </c>
      <c r="M172" s="4"/>
      <c r="N172" s="4"/>
      <c r="O172" s="68" t="str">
        <f>IF(ISBLANK(M172), "", IF(ISBLANK(N172), "Yes", IF(N172 &lt; 'County Names to hide'!$C$2, "No", "Yes")))</f>
        <v/>
      </c>
      <c r="P172" s="4"/>
      <c r="Q172" s="4"/>
      <c r="R172" s="4"/>
      <c r="S172" s="4"/>
      <c r="T172" s="1"/>
      <c r="U172" s="67"/>
      <c r="V172" s="1"/>
      <c r="W172" s="1"/>
      <c r="X172" s="1"/>
      <c r="Y172" s="1"/>
    </row>
    <row r="173" spans="1:25" x14ac:dyDescent="0.35">
      <c r="A173" s="1"/>
      <c r="B173" s="1"/>
      <c r="C173" s="4"/>
      <c r="D173" s="1"/>
      <c r="E173" s="1"/>
      <c r="F173" s="1"/>
      <c r="G173" s="1"/>
      <c r="H173" s="1"/>
      <c r="I173" s="1"/>
      <c r="J173" s="1"/>
      <c r="K173" s="1"/>
      <c r="L173" s="68" t="str">
        <f t="shared" si="2"/>
        <v>Yes</v>
      </c>
      <c r="M173" s="4"/>
      <c r="N173" s="4"/>
      <c r="O173" s="68" t="str">
        <f>IF(ISBLANK(M173), "", IF(ISBLANK(N173), "Yes", IF(N173 &lt; 'County Names to hide'!$C$2, "No", "Yes")))</f>
        <v/>
      </c>
      <c r="P173" s="4"/>
      <c r="Q173" s="4"/>
      <c r="R173" s="4"/>
      <c r="S173" s="4"/>
      <c r="T173" s="1"/>
      <c r="U173" s="67"/>
      <c r="V173" s="1"/>
      <c r="W173" s="1"/>
      <c r="X173" s="1"/>
      <c r="Y173" s="1"/>
    </row>
    <row r="174" spans="1:25" x14ac:dyDescent="0.35">
      <c r="A174" s="1"/>
      <c r="B174" s="1"/>
      <c r="C174" s="4"/>
      <c r="D174" s="1"/>
      <c r="E174" s="1"/>
      <c r="F174" s="1"/>
      <c r="G174" s="1"/>
      <c r="H174" s="1"/>
      <c r="I174" s="1"/>
      <c r="J174" s="1"/>
      <c r="K174" s="1"/>
      <c r="L174" s="68" t="str">
        <f t="shared" si="2"/>
        <v>Yes</v>
      </c>
      <c r="M174" s="4"/>
      <c r="N174" s="4"/>
      <c r="O174" s="68" t="str">
        <f>IF(ISBLANK(M174), "", IF(ISBLANK(N174), "Yes", IF(N174 &lt; 'County Names to hide'!$C$2, "No", "Yes")))</f>
        <v/>
      </c>
      <c r="P174" s="4"/>
      <c r="Q174" s="4"/>
      <c r="R174" s="4"/>
      <c r="S174" s="4"/>
      <c r="T174" s="1"/>
      <c r="U174" s="67"/>
      <c r="V174" s="1"/>
      <c r="W174" s="1"/>
      <c r="X174" s="1"/>
      <c r="Y174" s="1"/>
    </row>
    <row r="175" spans="1:25" x14ac:dyDescent="0.35">
      <c r="A175" s="1"/>
      <c r="B175" s="1"/>
      <c r="C175" s="4"/>
      <c r="D175" s="1"/>
      <c r="E175" s="1"/>
      <c r="F175" s="1"/>
      <c r="G175" s="1"/>
      <c r="H175" s="1"/>
      <c r="I175" s="1"/>
      <c r="J175" s="1"/>
      <c r="K175" s="1"/>
      <c r="L175" s="68" t="str">
        <f t="shared" si="2"/>
        <v>Yes</v>
      </c>
      <c r="M175" s="4"/>
      <c r="N175" s="4"/>
      <c r="O175" s="68" t="str">
        <f>IF(ISBLANK(M175), "", IF(ISBLANK(N175), "Yes", IF(N175 &lt; 'County Names to hide'!$C$2, "No", "Yes")))</f>
        <v/>
      </c>
      <c r="P175" s="4"/>
      <c r="Q175" s="4"/>
      <c r="R175" s="4"/>
      <c r="S175" s="4"/>
      <c r="T175" s="1"/>
      <c r="U175" s="67"/>
      <c r="V175" s="1"/>
      <c r="W175" s="1"/>
      <c r="X175" s="1"/>
      <c r="Y175" s="1"/>
    </row>
    <row r="176" spans="1:25" x14ac:dyDescent="0.35">
      <c r="A176" s="1"/>
      <c r="B176" s="1"/>
      <c r="C176" s="4"/>
      <c r="D176" s="1"/>
      <c r="E176" s="1"/>
      <c r="F176" s="1"/>
      <c r="G176" s="1"/>
      <c r="H176" s="1"/>
      <c r="I176" s="1"/>
      <c r="J176" s="1"/>
      <c r="K176" s="1"/>
      <c r="L176" s="68" t="str">
        <f t="shared" si="2"/>
        <v>Yes</v>
      </c>
      <c r="M176" s="4"/>
      <c r="N176" s="4"/>
      <c r="O176" s="68" t="str">
        <f>IF(ISBLANK(M176), "", IF(ISBLANK(N176), "Yes", IF(N176 &lt; 'County Names to hide'!$C$2, "No", "Yes")))</f>
        <v/>
      </c>
      <c r="P176" s="4"/>
      <c r="Q176" s="4"/>
      <c r="R176" s="4"/>
      <c r="S176" s="4"/>
      <c r="T176" s="1"/>
      <c r="U176" s="67"/>
      <c r="V176" s="1"/>
      <c r="W176" s="1"/>
      <c r="X176" s="1"/>
      <c r="Y176" s="1"/>
    </row>
    <row r="177" spans="1:25" x14ac:dyDescent="0.35">
      <c r="A177" s="1"/>
      <c r="B177" s="1"/>
      <c r="C177" s="4"/>
      <c r="D177" s="1"/>
      <c r="E177" s="1"/>
      <c r="F177" s="1"/>
      <c r="G177" s="1"/>
      <c r="H177" s="1"/>
      <c r="I177" s="1"/>
      <c r="J177" s="1"/>
      <c r="K177" s="1"/>
      <c r="L177" s="68" t="str">
        <f t="shared" si="2"/>
        <v>Yes</v>
      </c>
      <c r="M177" s="4"/>
      <c r="N177" s="4"/>
      <c r="O177" s="68" t="str">
        <f>IF(ISBLANK(M177), "", IF(ISBLANK(N177), "Yes", IF(N177 &lt; 'County Names to hide'!$C$2, "No", "Yes")))</f>
        <v/>
      </c>
      <c r="P177" s="4"/>
      <c r="Q177" s="4"/>
      <c r="R177" s="4"/>
      <c r="S177" s="4"/>
      <c r="T177" s="1"/>
      <c r="U177" s="67"/>
      <c r="V177" s="1"/>
      <c r="W177" s="1"/>
      <c r="X177" s="1"/>
      <c r="Y177" s="1"/>
    </row>
    <row r="178" spans="1:25" x14ac:dyDescent="0.35">
      <c r="A178" s="1"/>
      <c r="B178" s="1"/>
      <c r="C178" s="4"/>
      <c r="D178" s="1"/>
      <c r="E178" s="1"/>
      <c r="F178" s="1"/>
      <c r="G178" s="1"/>
      <c r="H178" s="1"/>
      <c r="I178" s="1"/>
      <c r="J178" s="1"/>
      <c r="K178" s="1"/>
      <c r="L178" s="68" t="str">
        <f t="shared" si="2"/>
        <v>Yes</v>
      </c>
      <c r="M178" s="4"/>
      <c r="N178" s="4"/>
      <c r="O178" s="68" t="str">
        <f>IF(ISBLANK(M178), "", IF(ISBLANK(N178), "Yes", IF(N178 &lt; 'County Names to hide'!$C$2, "No", "Yes")))</f>
        <v/>
      </c>
      <c r="P178" s="4"/>
      <c r="Q178" s="4"/>
      <c r="R178" s="4"/>
      <c r="S178" s="4"/>
      <c r="T178" s="1"/>
      <c r="U178" s="67"/>
      <c r="V178" s="1"/>
      <c r="W178" s="1"/>
      <c r="X178" s="1"/>
      <c r="Y178" s="1"/>
    </row>
    <row r="179" spans="1:25" x14ac:dyDescent="0.35">
      <c r="A179" s="1"/>
      <c r="B179" s="1"/>
      <c r="C179" s="4"/>
      <c r="D179" s="1"/>
      <c r="E179" s="1"/>
      <c r="F179" s="1"/>
      <c r="G179" s="1"/>
      <c r="H179" s="1"/>
      <c r="I179" s="1"/>
      <c r="J179" s="1"/>
      <c r="K179" s="1"/>
      <c r="L179" s="68" t="str">
        <f t="shared" si="2"/>
        <v>Yes</v>
      </c>
      <c r="M179" s="4"/>
      <c r="N179" s="4"/>
      <c r="O179" s="68" t="str">
        <f>IF(ISBLANK(M179), "", IF(ISBLANK(N179), "Yes", IF(N179 &lt; 'County Names to hide'!$C$2, "No", "Yes")))</f>
        <v/>
      </c>
      <c r="P179" s="4"/>
      <c r="Q179" s="4"/>
      <c r="R179" s="4"/>
      <c r="S179" s="4"/>
      <c r="T179" s="1"/>
      <c r="U179" s="67"/>
      <c r="V179" s="1"/>
      <c r="W179" s="1"/>
      <c r="X179" s="1"/>
      <c r="Y179" s="1"/>
    </row>
    <row r="180" spans="1:25" x14ac:dyDescent="0.35">
      <c r="A180" s="1"/>
      <c r="B180" s="1"/>
      <c r="C180" s="4"/>
      <c r="D180" s="1"/>
      <c r="E180" s="1"/>
      <c r="F180" s="1"/>
      <c r="G180" s="1"/>
      <c r="H180" s="1"/>
      <c r="I180" s="1"/>
      <c r="J180" s="1"/>
      <c r="K180" s="1"/>
      <c r="L180" s="68" t="str">
        <f t="shared" si="2"/>
        <v>Yes</v>
      </c>
      <c r="M180" s="4"/>
      <c r="N180" s="4"/>
      <c r="O180" s="68" t="str">
        <f>IF(ISBLANK(M180), "", IF(ISBLANK(N180), "Yes", IF(N180 &lt; 'County Names to hide'!$C$2, "No", "Yes")))</f>
        <v/>
      </c>
      <c r="P180" s="4"/>
      <c r="Q180" s="4"/>
      <c r="R180" s="4"/>
      <c r="S180" s="4"/>
      <c r="T180" s="1"/>
      <c r="U180" s="67"/>
      <c r="V180" s="1"/>
      <c r="W180" s="1"/>
      <c r="X180" s="1"/>
      <c r="Y180" s="1"/>
    </row>
    <row r="181" spans="1:25" x14ac:dyDescent="0.35">
      <c r="A181" s="1"/>
      <c r="B181" s="1"/>
      <c r="C181" s="4"/>
      <c r="D181" s="1"/>
      <c r="E181" s="1"/>
      <c r="F181" s="1"/>
      <c r="G181" s="1"/>
      <c r="H181" s="1"/>
      <c r="I181" s="1"/>
      <c r="J181" s="1"/>
      <c r="K181" s="1"/>
      <c r="L181" s="68" t="str">
        <f t="shared" si="2"/>
        <v>Yes</v>
      </c>
      <c r="M181" s="4"/>
      <c r="N181" s="4"/>
      <c r="O181" s="68" t="str">
        <f>IF(ISBLANK(M181), "", IF(ISBLANK(N181), "Yes", IF(N181 &lt; 'County Names to hide'!$C$2, "No", "Yes")))</f>
        <v/>
      </c>
      <c r="P181" s="4"/>
      <c r="Q181" s="4"/>
      <c r="R181" s="4"/>
      <c r="S181" s="4"/>
      <c r="T181" s="1"/>
      <c r="U181" s="67"/>
      <c r="V181" s="1"/>
      <c r="W181" s="1"/>
      <c r="X181" s="1"/>
      <c r="Y181" s="1"/>
    </row>
    <row r="182" spans="1:25" x14ac:dyDescent="0.35">
      <c r="A182" s="1"/>
      <c r="B182" s="1"/>
      <c r="C182" s="4"/>
      <c r="D182" s="1"/>
      <c r="E182" s="1"/>
      <c r="F182" s="1"/>
      <c r="G182" s="1"/>
      <c r="H182" s="1"/>
      <c r="I182" s="1"/>
      <c r="J182" s="1"/>
      <c r="K182" s="1"/>
      <c r="L182" s="68" t="str">
        <f t="shared" si="2"/>
        <v>Yes</v>
      </c>
      <c r="M182" s="4"/>
      <c r="N182" s="4"/>
      <c r="O182" s="68" t="str">
        <f>IF(ISBLANK(M182), "", IF(ISBLANK(N182), "Yes", IF(N182 &lt; 'County Names to hide'!$C$2, "No", "Yes")))</f>
        <v/>
      </c>
      <c r="P182" s="4"/>
      <c r="Q182" s="4"/>
      <c r="R182" s="4"/>
      <c r="S182" s="4"/>
      <c r="T182" s="1"/>
      <c r="U182" s="67"/>
      <c r="V182" s="1"/>
      <c r="W182" s="1"/>
      <c r="X182" s="1"/>
      <c r="Y182" s="1"/>
    </row>
    <row r="183" spans="1:25" x14ac:dyDescent="0.35">
      <c r="A183" s="1"/>
      <c r="B183" s="1"/>
      <c r="C183" s="4"/>
      <c r="D183" s="1"/>
      <c r="E183" s="1"/>
      <c r="F183" s="1"/>
      <c r="G183" s="1"/>
      <c r="H183" s="1"/>
      <c r="I183" s="1"/>
      <c r="J183" s="1"/>
      <c r="K183" s="1"/>
      <c r="L183" s="68" t="str">
        <f t="shared" si="2"/>
        <v>Yes</v>
      </c>
      <c r="M183" s="4"/>
      <c r="N183" s="4"/>
      <c r="O183" s="68" t="str">
        <f>IF(ISBLANK(M183), "", IF(ISBLANK(N183), "Yes", IF(N183 &lt; 'County Names to hide'!$C$2, "No", "Yes")))</f>
        <v/>
      </c>
      <c r="P183" s="4"/>
      <c r="Q183" s="4"/>
      <c r="R183" s="4"/>
      <c r="S183" s="4"/>
      <c r="T183" s="1"/>
      <c r="U183" s="67"/>
      <c r="V183" s="1"/>
      <c r="W183" s="1"/>
      <c r="X183" s="1"/>
      <c r="Y183" s="1"/>
    </row>
    <row r="184" spans="1:25" x14ac:dyDescent="0.35">
      <c r="A184" s="1"/>
      <c r="B184" s="1"/>
      <c r="C184" s="4"/>
      <c r="D184" s="1"/>
      <c r="E184" s="1"/>
      <c r="F184" s="1"/>
      <c r="G184" s="1"/>
      <c r="H184" s="1"/>
      <c r="I184" s="1"/>
      <c r="J184" s="1"/>
      <c r="K184" s="1"/>
      <c r="L184" s="68" t="str">
        <f t="shared" si="2"/>
        <v>Yes</v>
      </c>
      <c r="M184" s="4"/>
      <c r="N184" s="4"/>
      <c r="O184" s="68" t="str">
        <f>IF(ISBLANK(M184), "", IF(ISBLANK(N184), "Yes", IF(N184 &lt; 'County Names to hide'!$C$2, "No", "Yes")))</f>
        <v/>
      </c>
      <c r="P184" s="4"/>
      <c r="Q184" s="4"/>
      <c r="R184" s="4"/>
      <c r="S184" s="4"/>
      <c r="T184" s="1"/>
      <c r="U184" s="67"/>
      <c r="V184" s="1"/>
      <c r="W184" s="1"/>
      <c r="X184" s="1"/>
      <c r="Y184" s="1"/>
    </row>
    <row r="185" spans="1:25" x14ac:dyDescent="0.35">
      <c r="A185" s="1"/>
      <c r="B185" s="1"/>
      <c r="C185" s="4"/>
      <c r="D185" s="1"/>
      <c r="E185" s="1"/>
      <c r="F185" s="1"/>
      <c r="G185" s="1"/>
      <c r="H185" s="1"/>
      <c r="I185" s="1"/>
      <c r="J185" s="1"/>
      <c r="K185" s="1"/>
      <c r="L185" s="68" t="str">
        <f t="shared" si="2"/>
        <v>Yes</v>
      </c>
      <c r="M185" s="4"/>
      <c r="N185" s="4"/>
      <c r="O185" s="68" t="str">
        <f>IF(ISBLANK(M185), "", IF(ISBLANK(N185), "Yes", IF(N185 &lt; 'County Names to hide'!$C$2, "No", "Yes")))</f>
        <v/>
      </c>
      <c r="P185" s="4"/>
      <c r="Q185" s="4"/>
      <c r="R185" s="4"/>
      <c r="S185" s="4"/>
      <c r="T185" s="1"/>
      <c r="U185" s="67"/>
      <c r="V185" s="1"/>
      <c r="W185" s="1"/>
      <c r="X185" s="1"/>
      <c r="Y185" s="1"/>
    </row>
    <row r="186" spans="1:25" x14ac:dyDescent="0.35">
      <c r="A186" s="1"/>
      <c r="B186" s="1"/>
      <c r="C186" s="4"/>
      <c r="D186" s="1"/>
      <c r="E186" s="1"/>
      <c r="F186" s="1"/>
      <c r="G186" s="1"/>
      <c r="H186" s="1"/>
      <c r="I186" s="1"/>
      <c r="J186" s="1"/>
      <c r="K186" s="1"/>
      <c r="L186" s="68" t="str">
        <f t="shared" si="2"/>
        <v>Yes</v>
      </c>
      <c r="M186" s="4"/>
      <c r="N186" s="4"/>
      <c r="O186" s="68" t="str">
        <f>IF(ISBLANK(M186), "", IF(ISBLANK(N186), "Yes", IF(N186 &lt; 'County Names to hide'!$C$2, "No", "Yes")))</f>
        <v/>
      </c>
      <c r="P186" s="4"/>
      <c r="Q186" s="4"/>
      <c r="R186" s="4"/>
      <c r="S186" s="4"/>
      <c r="T186" s="1"/>
      <c r="U186" s="67"/>
      <c r="V186" s="1"/>
      <c r="W186" s="1"/>
      <c r="X186" s="1"/>
      <c r="Y186" s="1"/>
    </row>
    <row r="187" spans="1:25" x14ac:dyDescent="0.35">
      <c r="A187" s="1"/>
      <c r="B187" s="1"/>
      <c r="C187" s="4"/>
      <c r="D187" s="1"/>
      <c r="E187" s="1"/>
      <c r="F187" s="1"/>
      <c r="G187" s="1"/>
      <c r="H187" s="1"/>
      <c r="I187" s="1"/>
      <c r="J187" s="1"/>
      <c r="K187" s="1"/>
      <c r="L187" s="68" t="str">
        <f t="shared" si="2"/>
        <v>Yes</v>
      </c>
      <c r="M187" s="4"/>
      <c r="N187" s="4"/>
      <c r="O187" s="68" t="str">
        <f>IF(ISBLANK(M187), "", IF(ISBLANK(N187), "Yes", IF(N187 &lt; 'County Names to hide'!$C$2, "No", "Yes")))</f>
        <v/>
      </c>
      <c r="P187" s="4"/>
      <c r="Q187" s="4"/>
      <c r="R187" s="4"/>
      <c r="S187" s="4"/>
      <c r="T187" s="1"/>
      <c r="U187" s="67"/>
      <c r="V187" s="1"/>
      <c r="W187" s="1"/>
      <c r="X187" s="1"/>
      <c r="Y187" s="1"/>
    </row>
    <row r="188" spans="1:25" x14ac:dyDescent="0.35">
      <c r="A188" s="1"/>
      <c r="B188" s="1"/>
      <c r="C188" s="4"/>
      <c r="D188" s="1"/>
      <c r="E188" s="1"/>
      <c r="F188" s="1"/>
      <c r="G188" s="1"/>
      <c r="H188" s="1"/>
      <c r="I188" s="1"/>
      <c r="J188" s="1"/>
      <c r="K188" s="1"/>
      <c r="L188" s="68" t="str">
        <f t="shared" si="2"/>
        <v>Yes</v>
      </c>
      <c r="M188" s="4"/>
      <c r="N188" s="4"/>
      <c r="O188" s="68" t="str">
        <f>IF(ISBLANK(M188), "", IF(ISBLANK(N188), "Yes", IF(N188 &lt; 'County Names to hide'!$C$2, "No", "Yes")))</f>
        <v/>
      </c>
      <c r="P188" s="4"/>
      <c r="Q188" s="4"/>
      <c r="R188" s="4"/>
      <c r="S188" s="4"/>
      <c r="T188" s="1"/>
      <c r="U188" s="67"/>
      <c r="V188" s="1"/>
      <c r="W188" s="1"/>
      <c r="X188" s="1"/>
      <c r="Y188" s="1"/>
    </row>
    <row r="189" spans="1:25" x14ac:dyDescent="0.35">
      <c r="A189" s="1"/>
      <c r="B189" s="1"/>
      <c r="C189" s="4"/>
      <c r="D189" s="1"/>
      <c r="E189" s="1"/>
      <c r="F189" s="1"/>
      <c r="G189" s="1"/>
      <c r="H189" s="1"/>
      <c r="I189" s="1"/>
      <c r="J189" s="1"/>
      <c r="K189" s="1"/>
      <c r="L189" s="68" t="str">
        <f t="shared" si="2"/>
        <v>Yes</v>
      </c>
      <c r="M189" s="4"/>
      <c r="N189" s="4"/>
      <c r="O189" s="68" t="str">
        <f>IF(ISBLANK(M189), "", IF(ISBLANK(N189), "Yes", IF(N189 &lt; 'County Names to hide'!$C$2, "No", "Yes")))</f>
        <v/>
      </c>
      <c r="P189" s="4"/>
      <c r="Q189" s="4"/>
      <c r="R189" s="4"/>
      <c r="S189" s="4"/>
      <c r="T189" s="1"/>
      <c r="U189" s="67"/>
      <c r="V189" s="1"/>
      <c r="W189" s="1"/>
      <c r="X189" s="1"/>
      <c r="Y189" s="1"/>
    </row>
    <row r="190" spans="1:25" x14ac:dyDescent="0.35">
      <c r="A190" s="1"/>
      <c r="B190" s="1"/>
      <c r="C190" s="4"/>
      <c r="D190" s="1"/>
      <c r="E190" s="1"/>
      <c r="F190" s="1"/>
      <c r="G190" s="1"/>
      <c r="H190" s="1"/>
      <c r="I190" s="1"/>
      <c r="J190" s="1"/>
      <c r="K190" s="1"/>
      <c r="L190" s="68" t="str">
        <f t="shared" si="2"/>
        <v>Yes</v>
      </c>
      <c r="M190" s="4"/>
      <c r="N190" s="4"/>
      <c r="O190" s="68" t="str">
        <f>IF(ISBLANK(M190), "", IF(ISBLANK(N190), "Yes", IF(N190 &lt; 'County Names to hide'!$C$2, "No", "Yes")))</f>
        <v/>
      </c>
      <c r="P190" s="4"/>
      <c r="Q190" s="4"/>
      <c r="R190" s="4"/>
      <c r="S190" s="4"/>
      <c r="T190" s="1"/>
      <c r="U190" s="67"/>
      <c r="V190" s="1"/>
      <c r="W190" s="1"/>
      <c r="X190" s="1"/>
      <c r="Y190" s="1"/>
    </row>
    <row r="191" spans="1:25" x14ac:dyDescent="0.35">
      <c r="A191" s="1"/>
      <c r="B191" s="1"/>
      <c r="C191" s="4"/>
      <c r="D191" s="1"/>
      <c r="E191" s="1"/>
      <c r="F191" s="1"/>
      <c r="G191" s="1"/>
      <c r="H191" s="1"/>
      <c r="I191" s="1"/>
      <c r="J191" s="1"/>
      <c r="K191" s="1"/>
      <c r="L191" s="68" t="str">
        <f t="shared" si="2"/>
        <v>Yes</v>
      </c>
      <c r="M191" s="4"/>
      <c r="N191" s="4"/>
      <c r="O191" s="68" t="str">
        <f>IF(ISBLANK(M191), "", IF(ISBLANK(N191), "Yes", IF(N191 &lt; 'County Names to hide'!$C$2, "No", "Yes")))</f>
        <v/>
      </c>
      <c r="P191" s="4"/>
      <c r="Q191" s="4"/>
      <c r="R191" s="4"/>
      <c r="S191" s="4"/>
      <c r="T191" s="1"/>
      <c r="U191" s="67"/>
      <c r="V191" s="1"/>
      <c r="W191" s="1"/>
      <c r="X191" s="1"/>
      <c r="Y191" s="1"/>
    </row>
    <row r="192" spans="1:25" x14ac:dyDescent="0.35">
      <c r="A192" s="1"/>
      <c r="B192" s="1"/>
      <c r="C192" s="4"/>
      <c r="D192" s="1"/>
      <c r="E192" s="1"/>
      <c r="F192" s="1"/>
      <c r="G192" s="1"/>
      <c r="H192" s="1"/>
      <c r="I192" s="1"/>
      <c r="J192" s="1"/>
      <c r="K192" s="1"/>
      <c r="L192" s="68" t="str">
        <f t="shared" si="2"/>
        <v>Yes</v>
      </c>
      <c r="M192" s="4"/>
      <c r="N192" s="4"/>
      <c r="O192" s="68" t="str">
        <f>IF(ISBLANK(M192), "", IF(ISBLANK(N192), "Yes", IF(N192 &lt; 'County Names to hide'!$C$2, "No", "Yes")))</f>
        <v/>
      </c>
      <c r="P192" s="4"/>
      <c r="Q192" s="4"/>
      <c r="R192" s="4"/>
      <c r="S192" s="4"/>
      <c r="T192" s="1"/>
      <c r="U192" s="67"/>
      <c r="V192" s="1"/>
      <c r="W192" s="1"/>
      <c r="X192" s="1"/>
      <c r="Y192" s="1"/>
    </row>
    <row r="193" spans="1:25" x14ac:dyDescent="0.35">
      <c r="A193" s="1"/>
      <c r="B193" s="1"/>
      <c r="C193" s="4"/>
      <c r="D193" s="1"/>
      <c r="E193" s="1"/>
      <c r="F193" s="1"/>
      <c r="G193" s="1"/>
      <c r="H193" s="1"/>
      <c r="I193" s="1"/>
      <c r="J193" s="1"/>
      <c r="K193" s="1"/>
      <c r="L193" s="68" t="str">
        <f t="shared" si="2"/>
        <v>Yes</v>
      </c>
      <c r="M193" s="4"/>
      <c r="N193" s="4"/>
      <c r="O193" s="68" t="str">
        <f>IF(ISBLANK(M193), "", IF(ISBLANK(N193), "Yes", IF(N193 &lt; 'County Names to hide'!$C$2, "No", "Yes")))</f>
        <v/>
      </c>
      <c r="P193" s="4"/>
      <c r="Q193" s="4"/>
      <c r="R193" s="4"/>
      <c r="S193" s="4"/>
      <c r="T193" s="1"/>
      <c r="U193" s="67"/>
      <c r="V193" s="1"/>
      <c r="W193" s="1"/>
      <c r="X193" s="1"/>
      <c r="Y193" s="1"/>
    </row>
    <row r="194" spans="1:25" x14ac:dyDescent="0.35">
      <c r="A194" s="1"/>
      <c r="B194" s="1"/>
      <c r="C194" s="4"/>
      <c r="D194" s="1"/>
      <c r="E194" s="1"/>
      <c r="F194" s="1"/>
      <c r="G194" s="1"/>
      <c r="H194" s="1"/>
      <c r="I194" s="1"/>
      <c r="J194" s="1"/>
      <c r="K194" s="1"/>
      <c r="L194" s="68" t="str">
        <f t="shared" si="2"/>
        <v>Yes</v>
      </c>
      <c r="M194" s="4"/>
      <c r="N194" s="4"/>
      <c r="O194" s="68" t="str">
        <f>IF(ISBLANK(M194), "", IF(ISBLANK(N194), "Yes", IF(N194 &lt; 'County Names to hide'!$C$2, "No", "Yes")))</f>
        <v/>
      </c>
      <c r="P194" s="4"/>
      <c r="Q194" s="4"/>
      <c r="R194" s="4"/>
      <c r="S194" s="4"/>
      <c r="T194" s="1"/>
      <c r="U194" s="67"/>
      <c r="V194" s="1"/>
      <c r="W194" s="1"/>
      <c r="X194" s="1"/>
      <c r="Y194" s="1"/>
    </row>
    <row r="195" spans="1:25" x14ac:dyDescent="0.35">
      <c r="A195" s="1"/>
      <c r="B195" s="1"/>
      <c r="C195" s="4"/>
      <c r="D195" s="1"/>
      <c r="E195" s="1"/>
      <c r="F195" s="1"/>
      <c r="G195" s="1"/>
      <c r="H195" s="1"/>
      <c r="I195" s="1"/>
      <c r="J195" s="1"/>
      <c r="K195" s="1"/>
      <c r="L195" s="68" t="str">
        <f t="shared" si="2"/>
        <v>Yes</v>
      </c>
      <c r="M195" s="4"/>
      <c r="N195" s="4"/>
      <c r="O195" s="68" t="str">
        <f>IF(ISBLANK(M195), "", IF(ISBLANK(N195), "Yes", IF(N195 &lt; 'County Names to hide'!$C$2, "No", "Yes")))</f>
        <v/>
      </c>
      <c r="P195" s="4"/>
      <c r="Q195" s="4"/>
      <c r="R195" s="4"/>
      <c r="S195" s="4"/>
      <c r="T195" s="1"/>
      <c r="U195" s="67"/>
      <c r="V195" s="1"/>
      <c r="W195" s="1"/>
      <c r="X195" s="1"/>
      <c r="Y195" s="1"/>
    </row>
    <row r="196" spans="1:25" x14ac:dyDescent="0.35">
      <c r="A196" s="1"/>
      <c r="B196" s="1"/>
      <c r="C196" s="4"/>
      <c r="D196" s="1"/>
      <c r="E196" s="1"/>
      <c r="F196" s="1"/>
      <c r="G196" s="1"/>
      <c r="H196" s="1"/>
      <c r="I196" s="1"/>
      <c r="J196" s="1"/>
      <c r="K196" s="1"/>
      <c r="L196" s="68" t="str">
        <f t="shared" si="2"/>
        <v>Yes</v>
      </c>
      <c r="M196" s="4"/>
      <c r="N196" s="4"/>
      <c r="O196" s="68" t="str">
        <f>IF(ISBLANK(M196), "", IF(ISBLANK(N196), "Yes", IF(N196 &lt; 'County Names to hide'!$C$2, "No", "Yes")))</f>
        <v/>
      </c>
      <c r="P196" s="4"/>
      <c r="Q196" s="4"/>
      <c r="R196" s="4"/>
      <c r="S196" s="4"/>
      <c r="T196" s="1"/>
      <c r="U196" s="67"/>
      <c r="V196" s="1"/>
      <c r="W196" s="1"/>
      <c r="X196" s="1"/>
      <c r="Y196" s="1"/>
    </row>
    <row r="197" spans="1:25" x14ac:dyDescent="0.35">
      <c r="A197" s="1"/>
      <c r="B197" s="1"/>
      <c r="C197" s="4"/>
      <c r="D197" s="1"/>
      <c r="E197" s="1"/>
      <c r="F197" s="1"/>
      <c r="G197" s="1"/>
      <c r="H197" s="1"/>
      <c r="I197" s="1"/>
      <c r="J197" s="1"/>
      <c r="K197" s="1"/>
      <c r="L197" s="68" t="str">
        <f t="shared" ref="L197:L260" si="3">IF(COUNTIF(F197:J197, "Yes")&gt;0, "No", "Yes")</f>
        <v>Yes</v>
      </c>
      <c r="M197" s="4"/>
      <c r="N197" s="4"/>
      <c r="O197" s="68" t="str">
        <f>IF(ISBLANK(M197), "", IF(ISBLANK(N197), "Yes", IF(N197 &lt; 'County Names to hide'!$C$2, "No", "Yes")))</f>
        <v/>
      </c>
      <c r="P197" s="4"/>
      <c r="Q197" s="4"/>
      <c r="R197" s="4"/>
      <c r="S197" s="4"/>
      <c r="T197" s="1"/>
      <c r="U197" s="67"/>
      <c r="V197" s="1"/>
      <c r="W197" s="1"/>
      <c r="X197" s="1"/>
      <c r="Y197" s="1"/>
    </row>
    <row r="198" spans="1:25" x14ac:dyDescent="0.35">
      <c r="A198" s="1"/>
      <c r="B198" s="1"/>
      <c r="C198" s="4"/>
      <c r="D198" s="1"/>
      <c r="E198" s="1"/>
      <c r="F198" s="1"/>
      <c r="G198" s="1"/>
      <c r="H198" s="1"/>
      <c r="I198" s="1"/>
      <c r="J198" s="1"/>
      <c r="K198" s="1"/>
      <c r="L198" s="68" t="str">
        <f t="shared" si="3"/>
        <v>Yes</v>
      </c>
      <c r="M198" s="4"/>
      <c r="N198" s="4"/>
      <c r="O198" s="68" t="str">
        <f>IF(ISBLANK(M198), "", IF(ISBLANK(N198), "Yes", IF(N198 &lt; 'County Names to hide'!$C$2, "No", "Yes")))</f>
        <v/>
      </c>
      <c r="P198" s="4"/>
      <c r="Q198" s="4"/>
      <c r="R198" s="4"/>
      <c r="S198" s="4"/>
      <c r="T198" s="1"/>
      <c r="U198" s="67"/>
      <c r="V198" s="1"/>
      <c r="W198" s="1"/>
      <c r="X198" s="1"/>
      <c r="Y198" s="1"/>
    </row>
    <row r="199" spans="1:25" x14ac:dyDescent="0.35">
      <c r="A199" s="1"/>
      <c r="B199" s="1"/>
      <c r="C199" s="4"/>
      <c r="D199" s="1"/>
      <c r="E199" s="1"/>
      <c r="F199" s="1"/>
      <c r="G199" s="1"/>
      <c r="H199" s="1"/>
      <c r="I199" s="1"/>
      <c r="J199" s="1"/>
      <c r="K199" s="1"/>
      <c r="L199" s="68" t="str">
        <f t="shared" si="3"/>
        <v>Yes</v>
      </c>
      <c r="M199" s="4"/>
      <c r="N199" s="4"/>
      <c r="O199" s="68" t="str">
        <f>IF(ISBLANK(M199), "", IF(ISBLANK(N199), "Yes", IF(N199 &lt; 'County Names to hide'!$C$2, "No", "Yes")))</f>
        <v/>
      </c>
      <c r="P199" s="4"/>
      <c r="Q199" s="4"/>
      <c r="R199" s="4"/>
      <c r="S199" s="4"/>
      <c r="T199" s="1"/>
      <c r="U199" s="67"/>
      <c r="V199" s="1"/>
      <c r="W199" s="1"/>
      <c r="X199" s="1"/>
      <c r="Y199" s="1"/>
    </row>
    <row r="200" spans="1:25" x14ac:dyDescent="0.35">
      <c r="A200" s="1"/>
      <c r="B200" s="1"/>
      <c r="C200" s="4"/>
      <c r="D200" s="1"/>
      <c r="E200" s="1"/>
      <c r="F200" s="1"/>
      <c r="G200" s="1"/>
      <c r="H200" s="1"/>
      <c r="I200" s="1"/>
      <c r="J200" s="1"/>
      <c r="K200" s="1"/>
      <c r="L200" s="68" t="str">
        <f t="shared" si="3"/>
        <v>Yes</v>
      </c>
      <c r="M200" s="4"/>
      <c r="N200" s="4"/>
      <c r="O200" s="68" t="str">
        <f>IF(ISBLANK(M200), "", IF(ISBLANK(N200), "Yes", IF(N200 &lt; 'County Names to hide'!$C$2, "No", "Yes")))</f>
        <v/>
      </c>
      <c r="P200" s="4"/>
      <c r="Q200" s="4"/>
      <c r="R200" s="4"/>
      <c r="S200" s="4"/>
      <c r="T200" s="1"/>
      <c r="U200" s="67"/>
      <c r="V200" s="1"/>
      <c r="W200" s="1"/>
      <c r="X200" s="1"/>
      <c r="Y200" s="1"/>
    </row>
    <row r="201" spans="1:25" x14ac:dyDescent="0.35">
      <c r="A201" s="1"/>
      <c r="B201" s="1"/>
      <c r="C201" s="4"/>
      <c r="D201" s="1"/>
      <c r="E201" s="1"/>
      <c r="F201" s="1"/>
      <c r="G201" s="1"/>
      <c r="H201" s="1"/>
      <c r="I201" s="1"/>
      <c r="J201" s="1"/>
      <c r="K201" s="1"/>
      <c r="L201" s="68" t="str">
        <f t="shared" si="3"/>
        <v>Yes</v>
      </c>
      <c r="M201" s="4"/>
      <c r="N201" s="4"/>
      <c r="O201" s="68" t="str">
        <f>IF(ISBLANK(M201), "", IF(ISBLANK(N201), "Yes", IF(N201 &lt; 'County Names to hide'!$C$2, "No", "Yes")))</f>
        <v/>
      </c>
      <c r="P201" s="4"/>
      <c r="Q201" s="4"/>
      <c r="R201" s="4"/>
      <c r="S201" s="4"/>
      <c r="T201" s="1"/>
      <c r="U201" s="67"/>
      <c r="V201" s="1"/>
      <c r="W201" s="1"/>
      <c r="X201" s="1"/>
      <c r="Y201" s="1"/>
    </row>
    <row r="202" spans="1:25" x14ac:dyDescent="0.35">
      <c r="A202" s="1"/>
      <c r="B202" s="1"/>
      <c r="C202" s="4"/>
      <c r="D202" s="1"/>
      <c r="E202" s="1"/>
      <c r="F202" s="1"/>
      <c r="G202" s="1"/>
      <c r="H202" s="1"/>
      <c r="I202" s="1"/>
      <c r="J202" s="1"/>
      <c r="K202" s="1"/>
      <c r="L202" s="68" t="str">
        <f t="shared" si="3"/>
        <v>Yes</v>
      </c>
      <c r="M202" s="4"/>
      <c r="N202" s="4"/>
      <c r="O202" s="68" t="str">
        <f>IF(ISBLANK(M202), "", IF(ISBLANK(N202), "Yes", IF(N202 &lt; 'County Names to hide'!$C$2, "No", "Yes")))</f>
        <v/>
      </c>
      <c r="P202" s="4"/>
      <c r="Q202" s="4"/>
      <c r="R202" s="4"/>
      <c r="S202" s="4"/>
      <c r="T202" s="1"/>
      <c r="U202" s="67"/>
      <c r="V202" s="1"/>
      <c r="W202" s="1"/>
      <c r="X202" s="1"/>
      <c r="Y202" s="1"/>
    </row>
    <row r="203" spans="1:25" x14ac:dyDescent="0.35">
      <c r="A203" s="1"/>
      <c r="B203" s="1"/>
      <c r="C203" s="4"/>
      <c r="D203" s="1"/>
      <c r="E203" s="1"/>
      <c r="F203" s="1"/>
      <c r="G203" s="1"/>
      <c r="H203" s="1"/>
      <c r="I203" s="1"/>
      <c r="J203" s="1"/>
      <c r="K203" s="1"/>
      <c r="L203" s="68" t="str">
        <f t="shared" si="3"/>
        <v>Yes</v>
      </c>
      <c r="M203" s="4"/>
      <c r="N203" s="4"/>
      <c r="O203" s="68" t="str">
        <f>IF(ISBLANK(M203), "", IF(ISBLANK(N203), "Yes", IF(N203 &lt; 'County Names to hide'!$C$2, "No", "Yes")))</f>
        <v/>
      </c>
      <c r="P203" s="4"/>
      <c r="Q203" s="4"/>
      <c r="R203" s="4"/>
      <c r="S203" s="4"/>
      <c r="T203" s="1"/>
      <c r="U203" s="67"/>
      <c r="V203" s="1"/>
      <c r="W203" s="1"/>
      <c r="X203" s="1"/>
      <c r="Y203" s="1"/>
    </row>
    <row r="204" spans="1:25" x14ac:dyDescent="0.35">
      <c r="A204" s="1"/>
      <c r="B204" s="1"/>
      <c r="C204" s="4"/>
      <c r="D204" s="1"/>
      <c r="E204" s="1"/>
      <c r="F204" s="1"/>
      <c r="G204" s="1"/>
      <c r="H204" s="1"/>
      <c r="I204" s="1"/>
      <c r="J204" s="1"/>
      <c r="K204" s="1"/>
      <c r="L204" s="68" t="str">
        <f t="shared" si="3"/>
        <v>Yes</v>
      </c>
      <c r="M204" s="4"/>
      <c r="N204" s="4"/>
      <c r="O204" s="68" t="str">
        <f>IF(ISBLANK(M204), "", IF(ISBLANK(N204), "Yes", IF(N204 &lt; 'County Names to hide'!$C$2, "No", "Yes")))</f>
        <v/>
      </c>
      <c r="P204" s="4"/>
      <c r="Q204" s="4"/>
      <c r="R204" s="4"/>
      <c r="S204" s="4"/>
      <c r="T204" s="1"/>
      <c r="U204" s="67"/>
      <c r="V204" s="1"/>
      <c r="W204" s="1"/>
      <c r="X204" s="1"/>
      <c r="Y204" s="1"/>
    </row>
    <row r="205" spans="1:25" x14ac:dyDescent="0.35">
      <c r="A205" s="1"/>
      <c r="B205" s="1"/>
      <c r="C205" s="4"/>
      <c r="D205" s="1"/>
      <c r="E205" s="1"/>
      <c r="F205" s="1"/>
      <c r="G205" s="1"/>
      <c r="H205" s="1"/>
      <c r="I205" s="1"/>
      <c r="J205" s="1"/>
      <c r="K205" s="1"/>
      <c r="L205" s="68" t="str">
        <f t="shared" si="3"/>
        <v>Yes</v>
      </c>
      <c r="M205" s="4"/>
      <c r="N205" s="4"/>
      <c r="O205" s="68" t="str">
        <f>IF(ISBLANK(M205), "", IF(ISBLANK(N205), "Yes", IF(N205 &lt; 'County Names to hide'!$C$2, "No", "Yes")))</f>
        <v/>
      </c>
      <c r="P205" s="4"/>
      <c r="Q205" s="4"/>
      <c r="R205" s="4"/>
      <c r="S205" s="4"/>
      <c r="T205" s="1"/>
      <c r="U205" s="67"/>
      <c r="V205" s="1"/>
      <c r="W205" s="1"/>
      <c r="X205" s="1"/>
      <c r="Y205" s="1"/>
    </row>
    <row r="206" spans="1:25" x14ac:dyDescent="0.35">
      <c r="A206" s="1"/>
      <c r="B206" s="1"/>
      <c r="C206" s="4"/>
      <c r="D206" s="1"/>
      <c r="E206" s="1"/>
      <c r="F206" s="1"/>
      <c r="G206" s="1"/>
      <c r="H206" s="1"/>
      <c r="I206" s="1"/>
      <c r="J206" s="1"/>
      <c r="K206" s="1"/>
      <c r="L206" s="68" t="str">
        <f t="shared" si="3"/>
        <v>Yes</v>
      </c>
      <c r="M206" s="4"/>
      <c r="N206" s="4"/>
      <c r="O206" s="68" t="str">
        <f>IF(ISBLANK(M206), "", IF(ISBLANK(N206), "Yes", IF(N206 &lt; 'County Names to hide'!$C$2, "No", "Yes")))</f>
        <v/>
      </c>
      <c r="P206" s="4"/>
      <c r="Q206" s="4"/>
      <c r="R206" s="4"/>
      <c r="S206" s="4"/>
      <c r="T206" s="1"/>
      <c r="U206" s="67"/>
      <c r="V206" s="1"/>
      <c r="W206" s="1"/>
      <c r="X206" s="1"/>
      <c r="Y206" s="1"/>
    </row>
    <row r="207" spans="1:25" x14ac:dyDescent="0.35">
      <c r="A207" s="1"/>
      <c r="B207" s="1"/>
      <c r="C207" s="4"/>
      <c r="D207" s="1"/>
      <c r="E207" s="1"/>
      <c r="F207" s="1"/>
      <c r="G207" s="1"/>
      <c r="H207" s="1"/>
      <c r="I207" s="1"/>
      <c r="J207" s="1"/>
      <c r="K207" s="1"/>
      <c r="L207" s="68" t="str">
        <f t="shared" si="3"/>
        <v>Yes</v>
      </c>
      <c r="M207" s="4"/>
      <c r="N207" s="4"/>
      <c r="O207" s="68" t="str">
        <f>IF(ISBLANK(M207), "", IF(ISBLANK(N207), "Yes", IF(N207 &lt; 'County Names to hide'!$C$2, "No", "Yes")))</f>
        <v/>
      </c>
      <c r="P207" s="4"/>
      <c r="Q207" s="4"/>
      <c r="R207" s="4"/>
      <c r="S207" s="4"/>
      <c r="T207" s="1"/>
      <c r="U207" s="67"/>
      <c r="V207" s="1"/>
      <c r="W207" s="1"/>
      <c r="X207" s="1"/>
      <c r="Y207" s="1"/>
    </row>
    <row r="208" spans="1:25" x14ac:dyDescent="0.35">
      <c r="A208" s="1"/>
      <c r="B208" s="1"/>
      <c r="C208" s="4"/>
      <c r="D208" s="1"/>
      <c r="E208" s="1"/>
      <c r="F208" s="1"/>
      <c r="G208" s="1"/>
      <c r="H208" s="1"/>
      <c r="I208" s="1"/>
      <c r="J208" s="1"/>
      <c r="K208" s="1"/>
      <c r="L208" s="68" t="str">
        <f t="shared" si="3"/>
        <v>Yes</v>
      </c>
      <c r="M208" s="4"/>
      <c r="N208" s="4"/>
      <c r="O208" s="68" t="str">
        <f>IF(ISBLANK(M208), "", IF(ISBLANK(N208), "Yes", IF(N208 &lt; 'County Names to hide'!$C$2, "No", "Yes")))</f>
        <v/>
      </c>
      <c r="P208" s="4"/>
      <c r="Q208" s="4"/>
      <c r="R208" s="4"/>
      <c r="S208" s="4"/>
      <c r="T208" s="1"/>
      <c r="U208" s="67"/>
      <c r="V208" s="1"/>
      <c r="W208" s="1"/>
      <c r="X208" s="1"/>
      <c r="Y208" s="1"/>
    </row>
    <row r="209" spans="1:25" x14ac:dyDescent="0.35">
      <c r="A209" s="1"/>
      <c r="B209" s="1"/>
      <c r="C209" s="4"/>
      <c r="D209" s="1"/>
      <c r="E209" s="1"/>
      <c r="F209" s="1"/>
      <c r="G209" s="1"/>
      <c r="H209" s="1"/>
      <c r="I209" s="1"/>
      <c r="J209" s="1"/>
      <c r="K209" s="1"/>
      <c r="L209" s="68" t="str">
        <f t="shared" si="3"/>
        <v>Yes</v>
      </c>
      <c r="M209" s="4"/>
      <c r="N209" s="4"/>
      <c r="O209" s="68" t="str">
        <f>IF(ISBLANK(M209), "", IF(ISBLANK(N209), "Yes", IF(N209 &lt; 'County Names to hide'!$C$2, "No", "Yes")))</f>
        <v/>
      </c>
      <c r="P209" s="4"/>
      <c r="Q209" s="4"/>
      <c r="R209" s="4"/>
      <c r="S209" s="4"/>
      <c r="T209" s="1"/>
      <c r="U209" s="67"/>
      <c r="V209" s="1"/>
      <c r="W209" s="1"/>
      <c r="X209" s="1"/>
      <c r="Y209" s="1"/>
    </row>
    <row r="210" spans="1:25" x14ac:dyDescent="0.35">
      <c r="A210" s="1"/>
      <c r="B210" s="1"/>
      <c r="C210" s="4"/>
      <c r="D210" s="1"/>
      <c r="E210" s="1"/>
      <c r="F210" s="1"/>
      <c r="G210" s="1"/>
      <c r="H210" s="1"/>
      <c r="I210" s="1"/>
      <c r="J210" s="1"/>
      <c r="K210" s="1"/>
      <c r="L210" s="68" t="str">
        <f t="shared" si="3"/>
        <v>Yes</v>
      </c>
      <c r="M210" s="4"/>
      <c r="N210" s="4"/>
      <c r="O210" s="68" t="str">
        <f>IF(ISBLANK(M210), "", IF(ISBLANK(N210), "Yes", IF(N210 &lt; 'County Names to hide'!$C$2, "No", "Yes")))</f>
        <v/>
      </c>
      <c r="P210" s="4"/>
      <c r="Q210" s="4"/>
      <c r="R210" s="4"/>
      <c r="S210" s="4"/>
      <c r="T210" s="1"/>
      <c r="U210" s="67"/>
      <c r="V210" s="1"/>
      <c r="W210" s="1"/>
      <c r="X210" s="1"/>
      <c r="Y210" s="1"/>
    </row>
    <row r="211" spans="1:25" x14ac:dyDescent="0.35">
      <c r="A211" s="1"/>
      <c r="B211" s="1"/>
      <c r="C211" s="4"/>
      <c r="D211" s="1"/>
      <c r="E211" s="1"/>
      <c r="F211" s="1"/>
      <c r="G211" s="1"/>
      <c r="H211" s="1"/>
      <c r="I211" s="1"/>
      <c r="J211" s="1"/>
      <c r="K211" s="1"/>
      <c r="L211" s="68" t="str">
        <f t="shared" si="3"/>
        <v>Yes</v>
      </c>
      <c r="M211" s="4"/>
      <c r="N211" s="4"/>
      <c r="O211" s="68" t="str">
        <f>IF(ISBLANK(M211), "", IF(ISBLANK(N211), "Yes", IF(N211 &lt; 'County Names to hide'!$C$2, "No", "Yes")))</f>
        <v/>
      </c>
      <c r="P211" s="4"/>
      <c r="Q211" s="4"/>
      <c r="R211" s="4"/>
      <c r="S211" s="4"/>
      <c r="T211" s="1"/>
      <c r="U211" s="67"/>
      <c r="V211" s="1"/>
      <c r="W211" s="1"/>
      <c r="X211" s="1"/>
      <c r="Y211" s="1"/>
    </row>
    <row r="212" spans="1:25" x14ac:dyDescent="0.35">
      <c r="A212" s="1"/>
      <c r="B212" s="1"/>
      <c r="C212" s="4"/>
      <c r="D212" s="1"/>
      <c r="E212" s="1"/>
      <c r="F212" s="1"/>
      <c r="G212" s="1"/>
      <c r="H212" s="1"/>
      <c r="I212" s="1"/>
      <c r="J212" s="1"/>
      <c r="K212" s="1"/>
      <c r="L212" s="68" t="str">
        <f t="shared" si="3"/>
        <v>Yes</v>
      </c>
      <c r="M212" s="4"/>
      <c r="N212" s="4"/>
      <c r="O212" s="68" t="str">
        <f>IF(ISBLANK(M212), "", IF(ISBLANK(N212), "Yes", IF(N212 &lt; 'County Names to hide'!$C$2, "No", "Yes")))</f>
        <v/>
      </c>
      <c r="P212" s="4"/>
      <c r="Q212" s="4"/>
      <c r="R212" s="4"/>
      <c r="S212" s="4"/>
      <c r="T212" s="1"/>
      <c r="U212" s="67"/>
      <c r="V212" s="1"/>
      <c r="W212" s="1"/>
      <c r="X212" s="1"/>
      <c r="Y212" s="1"/>
    </row>
    <row r="213" spans="1:25" x14ac:dyDescent="0.35">
      <c r="A213" s="1"/>
      <c r="B213" s="1"/>
      <c r="C213" s="4"/>
      <c r="D213" s="1"/>
      <c r="E213" s="1"/>
      <c r="F213" s="1"/>
      <c r="G213" s="1"/>
      <c r="H213" s="1"/>
      <c r="I213" s="1"/>
      <c r="J213" s="1"/>
      <c r="K213" s="1"/>
      <c r="L213" s="68" t="str">
        <f t="shared" si="3"/>
        <v>Yes</v>
      </c>
      <c r="M213" s="4"/>
      <c r="N213" s="4"/>
      <c r="O213" s="68" t="str">
        <f>IF(ISBLANK(M213), "", IF(ISBLANK(N213), "Yes", IF(N213 &lt; 'County Names to hide'!$C$2, "No", "Yes")))</f>
        <v/>
      </c>
      <c r="P213" s="4"/>
      <c r="Q213" s="4"/>
      <c r="R213" s="4"/>
      <c r="S213" s="4"/>
      <c r="T213" s="1"/>
      <c r="U213" s="67"/>
      <c r="V213" s="1"/>
      <c r="W213" s="1"/>
      <c r="X213" s="1"/>
      <c r="Y213" s="1"/>
    </row>
    <row r="214" spans="1:25" x14ac:dyDescent="0.35">
      <c r="A214" s="1"/>
      <c r="B214" s="1"/>
      <c r="C214" s="4"/>
      <c r="D214" s="1"/>
      <c r="E214" s="1"/>
      <c r="F214" s="1"/>
      <c r="G214" s="1"/>
      <c r="H214" s="1"/>
      <c r="I214" s="1"/>
      <c r="J214" s="1"/>
      <c r="K214" s="1"/>
      <c r="L214" s="68" t="str">
        <f t="shared" si="3"/>
        <v>Yes</v>
      </c>
      <c r="M214" s="4"/>
      <c r="N214" s="4"/>
      <c r="O214" s="68" t="str">
        <f>IF(ISBLANK(M214), "", IF(ISBLANK(N214), "Yes", IF(N214 &lt; 'County Names to hide'!$C$2, "No", "Yes")))</f>
        <v/>
      </c>
      <c r="P214" s="4"/>
      <c r="Q214" s="4"/>
      <c r="R214" s="4"/>
      <c r="S214" s="4"/>
      <c r="T214" s="1"/>
      <c r="U214" s="67"/>
      <c r="V214" s="1"/>
      <c r="W214" s="1"/>
      <c r="X214" s="1"/>
      <c r="Y214" s="1"/>
    </row>
    <row r="215" spans="1:25" x14ac:dyDescent="0.35">
      <c r="A215" s="1"/>
      <c r="B215" s="1"/>
      <c r="C215" s="4"/>
      <c r="D215" s="1"/>
      <c r="E215" s="1"/>
      <c r="F215" s="1"/>
      <c r="G215" s="1"/>
      <c r="H215" s="1"/>
      <c r="I215" s="1"/>
      <c r="J215" s="1"/>
      <c r="K215" s="1"/>
      <c r="L215" s="68" t="str">
        <f t="shared" si="3"/>
        <v>Yes</v>
      </c>
      <c r="M215" s="4"/>
      <c r="N215" s="4"/>
      <c r="O215" s="68" t="str">
        <f>IF(ISBLANK(M215), "", IF(ISBLANK(N215), "Yes", IF(N215 &lt; 'County Names to hide'!$C$2, "No", "Yes")))</f>
        <v/>
      </c>
      <c r="P215" s="4"/>
      <c r="Q215" s="4"/>
      <c r="R215" s="4"/>
      <c r="S215" s="4"/>
      <c r="T215" s="1"/>
      <c r="U215" s="67"/>
      <c r="V215" s="1"/>
      <c r="W215" s="1"/>
      <c r="X215" s="1"/>
      <c r="Y215" s="1"/>
    </row>
    <row r="216" spans="1:25" x14ac:dyDescent="0.35">
      <c r="A216" s="1"/>
      <c r="B216" s="1"/>
      <c r="C216" s="4"/>
      <c r="D216" s="1"/>
      <c r="E216" s="1"/>
      <c r="F216" s="1"/>
      <c r="G216" s="1"/>
      <c r="H216" s="1"/>
      <c r="I216" s="1"/>
      <c r="J216" s="1"/>
      <c r="K216" s="1"/>
      <c r="L216" s="68" t="str">
        <f t="shared" si="3"/>
        <v>Yes</v>
      </c>
      <c r="M216" s="4"/>
      <c r="N216" s="4"/>
      <c r="O216" s="68" t="str">
        <f>IF(ISBLANK(M216), "", IF(ISBLANK(N216), "Yes", IF(N216 &lt; 'County Names to hide'!$C$2, "No", "Yes")))</f>
        <v/>
      </c>
      <c r="P216" s="4"/>
      <c r="Q216" s="4"/>
      <c r="R216" s="4"/>
      <c r="S216" s="4"/>
      <c r="T216" s="1"/>
      <c r="U216" s="67"/>
      <c r="V216" s="1"/>
      <c r="W216" s="1"/>
      <c r="X216" s="1"/>
      <c r="Y216" s="1"/>
    </row>
    <row r="217" spans="1:25" x14ac:dyDescent="0.35">
      <c r="A217" s="1"/>
      <c r="B217" s="1"/>
      <c r="C217" s="4"/>
      <c r="D217" s="1"/>
      <c r="E217" s="1"/>
      <c r="F217" s="1"/>
      <c r="G217" s="1"/>
      <c r="H217" s="1"/>
      <c r="I217" s="1"/>
      <c r="J217" s="1"/>
      <c r="K217" s="1"/>
      <c r="L217" s="68" t="str">
        <f t="shared" si="3"/>
        <v>Yes</v>
      </c>
      <c r="M217" s="4"/>
      <c r="N217" s="4"/>
      <c r="O217" s="68" t="str">
        <f>IF(ISBLANK(M217), "", IF(ISBLANK(N217), "Yes", IF(N217 &lt; 'County Names to hide'!$C$2, "No", "Yes")))</f>
        <v/>
      </c>
      <c r="P217" s="4"/>
      <c r="Q217" s="4"/>
      <c r="R217" s="4"/>
      <c r="S217" s="4"/>
      <c r="T217" s="1"/>
      <c r="U217" s="67"/>
      <c r="V217" s="1"/>
      <c r="W217" s="1"/>
      <c r="X217" s="1"/>
      <c r="Y217" s="1"/>
    </row>
    <row r="218" spans="1:25" x14ac:dyDescent="0.35">
      <c r="A218" s="1"/>
      <c r="B218" s="1"/>
      <c r="C218" s="4"/>
      <c r="D218" s="1"/>
      <c r="E218" s="1"/>
      <c r="F218" s="1"/>
      <c r="G218" s="1"/>
      <c r="H218" s="1"/>
      <c r="I218" s="1"/>
      <c r="J218" s="1"/>
      <c r="K218" s="1"/>
      <c r="L218" s="68" t="str">
        <f t="shared" si="3"/>
        <v>Yes</v>
      </c>
      <c r="M218" s="4"/>
      <c r="N218" s="4"/>
      <c r="O218" s="68" t="str">
        <f>IF(ISBLANK(M218), "", IF(ISBLANK(N218), "Yes", IF(N218 &lt; 'County Names to hide'!$C$2, "No", "Yes")))</f>
        <v/>
      </c>
      <c r="P218" s="4"/>
      <c r="Q218" s="4"/>
      <c r="R218" s="4"/>
      <c r="S218" s="4"/>
      <c r="T218" s="1"/>
      <c r="U218" s="67"/>
      <c r="V218" s="1"/>
      <c r="W218" s="1"/>
      <c r="X218" s="1"/>
      <c r="Y218" s="1"/>
    </row>
    <row r="219" spans="1:25" x14ac:dyDescent="0.35">
      <c r="A219" s="1"/>
      <c r="B219" s="1"/>
      <c r="C219" s="4"/>
      <c r="D219" s="1"/>
      <c r="E219" s="1"/>
      <c r="F219" s="1"/>
      <c r="G219" s="1"/>
      <c r="H219" s="1"/>
      <c r="I219" s="1"/>
      <c r="J219" s="1"/>
      <c r="K219" s="1"/>
      <c r="L219" s="68" t="str">
        <f t="shared" si="3"/>
        <v>Yes</v>
      </c>
      <c r="M219" s="4"/>
      <c r="N219" s="4"/>
      <c r="O219" s="68" t="str">
        <f>IF(ISBLANK(M219), "", IF(ISBLANK(N219), "Yes", IF(N219 &lt; 'County Names to hide'!$C$2, "No", "Yes")))</f>
        <v/>
      </c>
      <c r="P219" s="4"/>
      <c r="Q219" s="4"/>
      <c r="R219" s="4"/>
      <c r="S219" s="4"/>
      <c r="T219" s="1"/>
      <c r="U219" s="67"/>
      <c r="V219" s="1"/>
      <c r="W219" s="1"/>
      <c r="X219" s="1"/>
      <c r="Y219" s="1"/>
    </row>
    <row r="220" spans="1:25" x14ac:dyDescent="0.35">
      <c r="A220" s="1"/>
      <c r="B220" s="1"/>
      <c r="C220" s="4"/>
      <c r="D220" s="1"/>
      <c r="E220" s="1"/>
      <c r="F220" s="1"/>
      <c r="G220" s="1"/>
      <c r="H220" s="1"/>
      <c r="I220" s="1"/>
      <c r="J220" s="1"/>
      <c r="K220" s="1"/>
      <c r="L220" s="68" t="str">
        <f t="shared" si="3"/>
        <v>Yes</v>
      </c>
      <c r="M220" s="4"/>
      <c r="N220" s="4"/>
      <c r="O220" s="68" t="str">
        <f>IF(ISBLANK(M220), "", IF(ISBLANK(N220), "Yes", IF(N220 &lt; 'County Names to hide'!$C$2, "No", "Yes")))</f>
        <v/>
      </c>
      <c r="P220" s="4"/>
      <c r="Q220" s="4"/>
      <c r="R220" s="4"/>
      <c r="S220" s="4"/>
      <c r="T220" s="1"/>
      <c r="U220" s="67"/>
      <c r="V220" s="1"/>
      <c r="W220" s="1"/>
      <c r="X220" s="1"/>
      <c r="Y220" s="1"/>
    </row>
    <row r="221" spans="1:25" x14ac:dyDescent="0.35">
      <c r="A221" s="1"/>
      <c r="B221" s="1"/>
      <c r="C221" s="4"/>
      <c r="D221" s="1"/>
      <c r="E221" s="1"/>
      <c r="F221" s="1"/>
      <c r="G221" s="1"/>
      <c r="H221" s="1"/>
      <c r="I221" s="1"/>
      <c r="J221" s="1"/>
      <c r="K221" s="1"/>
      <c r="L221" s="68" t="str">
        <f t="shared" si="3"/>
        <v>Yes</v>
      </c>
      <c r="M221" s="4"/>
      <c r="N221" s="4"/>
      <c r="O221" s="68" t="str">
        <f>IF(ISBLANK(M221), "", IF(ISBLANK(N221), "Yes", IF(N221 &lt; 'County Names to hide'!$C$2, "No", "Yes")))</f>
        <v/>
      </c>
      <c r="P221" s="4"/>
      <c r="Q221" s="4"/>
      <c r="R221" s="4"/>
      <c r="S221" s="4"/>
      <c r="T221" s="1"/>
      <c r="U221" s="67"/>
      <c r="V221" s="1"/>
      <c r="W221" s="1"/>
      <c r="X221" s="1"/>
      <c r="Y221" s="1"/>
    </row>
    <row r="222" spans="1:25" x14ac:dyDescent="0.35">
      <c r="A222" s="1"/>
      <c r="B222" s="1"/>
      <c r="C222" s="4"/>
      <c r="D222" s="1"/>
      <c r="E222" s="1"/>
      <c r="F222" s="1"/>
      <c r="G222" s="1"/>
      <c r="H222" s="1"/>
      <c r="I222" s="1"/>
      <c r="J222" s="1"/>
      <c r="K222" s="1"/>
      <c r="L222" s="68" t="str">
        <f t="shared" si="3"/>
        <v>Yes</v>
      </c>
      <c r="M222" s="4"/>
      <c r="N222" s="4"/>
      <c r="O222" s="68" t="str">
        <f>IF(ISBLANK(M222), "", IF(ISBLANK(N222), "Yes", IF(N222 &lt; 'County Names to hide'!$C$2, "No", "Yes")))</f>
        <v/>
      </c>
      <c r="P222" s="4"/>
      <c r="Q222" s="4"/>
      <c r="R222" s="4"/>
      <c r="S222" s="4"/>
      <c r="T222" s="1"/>
      <c r="U222" s="67"/>
      <c r="V222" s="1"/>
      <c r="W222" s="1"/>
      <c r="X222" s="1"/>
      <c r="Y222" s="1"/>
    </row>
    <row r="223" spans="1:25" x14ac:dyDescent="0.35">
      <c r="A223" s="1"/>
      <c r="B223" s="1"/>
      <c r="C223" s="4"/>
      <c r="D223" s="1"/>
      <c r="E223" s="1"/>
      <c r="F223" s="1"/>
      <c r="G223" s="1"/>
      <c r="H223" s="1"/>
      <c r="I223" s="1"/>
      <c r="J223" s="1"/>
      <c r="K223" s="1"/>
      <c r="L223" s="68" t="str">
        <f t="shared" si="3"/>
        <v>Yes</v>
      </c>
      <c r="M223" s="4"/>
      <c r="N223" s="4"/>
      <c r="O223" s="68" t="str">
        <f>IF(ISBLANK(M223), "", IF(ISBLANK(N223), "Yes", IF(N223 &lt; 'County Names to hide'!$C$2, "No", "Yes")))</f>
        <v/>
      </c>
      <c r="P223" s="4"/>
      <c r="Q223" s="4"/>
      <c r="R223" s="4"/>
      <c r="S223" s="4"/>
      <c r="T223" s="1"/>
      <c r="U223" s="67"/>
      <c r="V223" s="1"/>
      <c r="W223" s="1"/>
      <c r="X223" s="1"/>
      <c r="Y223" s="1"/>
    </row>
    <row r="224" spans="1:25" x14ac:dyDescent="0.35">
      <c r="A224" s="1"/>
      <c r="B224" s="1"/>
      <c r="C224" s="4"/>
      <c r="D224" s="1"/>
      <c r="E224" s="1"/>
      <c r="F224" s="1"/>
      <c r="G224" s="1"/>
      <c r="H224" s="1"/>
      <c r="I224" s="1"/>
      <c r="J224" s="1"/>
      <c r="K224" s="1"/>
      <c r="L224" s="68" t="str">
        <f t="shared" si="3"/>
        <v>Yes</v>
      </c>
      <c r="M224" s="4"/>
      <c r="N224" s="4"/>
      <c r="O224" s="68" t="str">
        <f>IF(ISBLANK(M224), "", IF(ISBLANK(N224), "Yes", IF(N224 &lt; 'County Names to hide'!$C$2, "No", "Yes")))</f>
        <v/>
      </c>
      <c r="P224" s="4"/>
      <c r="Q224" s="4"/>
      <c r="R224" s="4"/>
      <c r="S224" s="4"/>
      <c r="T224" s="1"/>
      <c r="U224" s="67"/>
      <c r="V224" s="1"/>
      <c r="W224" s="1"/>
      <c r="X224" s="1"/>
      <c r="Y224" s="1"/>
    </row>
    <row r="225" spans="1:25" x14ac:dyDescent="0.35">
      <c r="A225" s="1"/>
      <c r="B225" s="1"/>
      <c r="C225" s="4"/>
      <c r="D225" s="1"/>
      <c r="E225" s="1"/>
      <c r="F225" s="1"/>
      <c r="G225" s="1"/>
      <c r="H225" s="1"/>
      <c r="I225" s="1"/>
      <c r="J225" s="1"/>
      <c r="K225" s="1"/>
      <c r="L225" s="68" t="str">
        <f t="shared" si="3"/>
        <v>Yes</v>
      </c>
      <c r="M225" s="4"/>
      <c r="N225" s="4"/>
      <c r="O225" s="68" t="str">
        <f>IF(ISBLANK(M225), "", IF(ISBLANK(N225), "Yes", IF(N225 &lt; 'County Names to hide'!$C$2, "No", "Yes")))</f>
        <v/>
      </c>
      <c r="P225" s="4"/>
      <c r="Q225" s="4"/>
      <c r="R225" s="4"/>
      <c r="S225" s="4"/>
      <c r="T225" s="1"/>
      <c r="U225" s="67"/>
      <c r="V225" s="1"/>
      <c r="W225" s="1"/>
      <c r="X225" s="1"/>
      <c r="Y225" s="1"/>
    </row>
    <row r="226" spans="1:25" x14ac:dyDescent="0.35">
      <c r="A226" s="1"/>
      <c r="B226" s="1"/>
      <c r="C226" s="4"/>
      <c r="D226" s="1"/>
      <c r="E226" s="1"/>
      <c r="F226" s="1"/>
      <c r="G226" s="1"/>
      <c r="H226" s="1"/>
      <c r="I226" s="1"/>
      <c r="J226" s="1"/>
      <c r="K226" s="1"/>
      <c r="L226" s="68" t="str">
        <f t="shared" si="3"/>
        <v>Yes</v>
      </c>
      <c r="M226" s="4"/>
      <c r="N226" s="4"/>
      <c r="O226" s="68" t="str">
        <f>IF(ISBLANK(M226), "", IF(ISBLANK(N226), "Yes", IF(N226 &lt; 'County Names to hide'!$C$2, "No", "Yes")))</f>
        <v/>
      </c>
      <c r="P226" s="4"/>
      <c r="Q226" s="4"/>
      <c r="R226" s="4"/>
      <c r="S226" s="4"/>
      <c r="T226" s="1"/>
      <c r="U226" s="67"/>
      <c r="V226" s="1"/>
      <c r="W226" s="1"/>
      <c r="X226" s="1"/>
      <c r="Y226" s="1"/>
    </row>
    <row r="227" spans="1:25" x14ac:dyDescent="0.35">
      <c r="A227" s="1"/>
      <c r="B227" s="1"/>
      <c r="C227" s="4"/>
      <c r="D227" s="1"/>
      <c r="E227" s="1"/>
      <c r="F227" s="1"/>
      <c r="G227" s="1"/>
      <c r="H227" s="1"/>
      <c r="I227" s="1"/>
      <c r="J227" s="1"/>
      <c r="K227" s="1"/>
      <c r="L227" s="68" t="str">
        <f t="shared" si="3"/>
        <v>Yes</v>
      </c>
      <c r="M227" s="4"/>
      <c r="N227" s="4"/>
      <c r="O227" s="68" t="str">
        <f>IF(ISBLANK(M227), "", IF(ISBLANK(N227), "Yes", IF(N227 &lt; 'County Names to hide'!$C$2, "No", "Yes")))</f>
        <v/>
      </c>
      <c r="P227" s="4"/>
      <c r="Q227" s="4"/>
      <c r="R227" s="4"/>
      <c r="S227" s="4"/>
      <c r="T227" s="1"/>
      <c r="U227" s="67"/>
      <c r="V227" s="1"/>
      <c r="W227" s="1"/>
      <c r="X227" s="1"/>
      <c r="Y227" s="1"/>
    </row>
    <row r="228" spans="1:25" x14ac:dyDescent="0.35">
      <c r="A228" s="1"/>
      <c r="B228" s="1"/>
      <c r="C228" s="4"/>
      <c r="D228" s="1"/>
      <c r="E228" s="1"/>
      <c r="F228" s="1"/>
      <c r="G228" s="1"/>
      <c r="H228" s="1"/>
      <c r="I228" s="1"/>
      <c r="J228" s="1"/>
      <c r="K228" s="1"/>
      <c r="L228" s="68" t="str">
        <f t="shared" si="3"/>
        <v>Yes</v>
      </c>
      <c r="M228" s="4"/>
      <c r="N228" s="4"/>
      <c r="O228" s="68" t="str">
        <f>IF(ISBLANK(M228), "", IF(ISBLANK(N228), "Yes", IF(N228 &lt; 'County Names to hide'!$C$2, "No", "Yes")))</f>
        <v/>
      </c>
      <c r="P228" s="4"/>
      <c r="Q228" s="4"/>
      <c r="R228" s="4"/>
      <c r="S228" s="4"/>
      <c r="T228" s="1"/>
      <c r="U228" s="67"/>
      <c r="V228" s="1"/>
      <c r="W228" s="1"/>
      <c r="X228" s="1"/>
      <c r="Y228" s="1"/>
    </row>
    <row r="229" spans="1:25" x14ac:dyDescent="0.35">
      <c r="A229" s="1"/>
      <c r="B229" s="1"/>
      <c r="C229" s="4"/>
      <c r="D229" s="1"/>
      <c r="E229" s="1"/>
      <c r="F229" s="1"/>
      <c r="G229" s="1"/>
      <c r="H229" s="1"/>
      <c r="I229" s="1"/>
      <c r="J229" s="1"/>
      <c r="K229" s="1"/>
      <c r="L229" s="68" t="str">
        <f t="shared" si="3"/>
        <v>Yes</v>
      </c>
      <c r="M229" s="4"/>
      <c r="N229" s="4"/>
      <c r="O229" s="68" t="str">
        <f>IF(ISBLANK(M229), "", IF(ISBLANK(N229), "Yes", IF(N229 &lt; 'County Names to hide'!$C$2, "No", "Yes")))</f>
        <v/>
      </c>
      <c r="P229" s="4"/>
      <c r="Q229" s="4"/>
      <c r="R229" s="4"/>
      <c r="S229" s="4"/>
      <c r="T229" s="1"/>
      <c r="U229" s="67"/>
      <c r="V229" s="1"/>
      <c r="W229" s="1"/>
      <c r="X229" s="1"/>
      <c r="Y229" s="1"/>
    </row>
    <row r="230" spans="1:25" x14ac:dyDescent="0.35">
      <c r="A230" s="1"/>
      <c r="B230" s="1"/>
      <c r="C230" s="4"/>
      <c r="D230" s="1"/>
      <c r="E230" s="1"/>
      <c r="F230" s="1"/>
      <c r="G230" s="1"/>
      <c r="H230" s="1"/>
      <c r="I230" s="1"/>
      <c r="J230" s="1"/>
      <c r="K230" s="1"/>
      <c r="L230" s="68" t="str">
        <f t="shared" si="3"/>
        <v>Yes</v>
      </c>
      <c r="M230" s="4"/>
      <c r="N230" s="4"/>
      <c r="O230" s="68" t="str">
        <f>IF(ISBLANK(M230), "", IF(ISBLANK(N230), "Yes", IF(N230 &lt; 'County Names to hide'!$C$2, "No", "Yes")))</f>
        <v/>
      </c>
      <c r="P230" s="4"/>
      <c r="Q230" s="4"/>
      <c r="R230" s="4"/>
      <c r="S230" s="4"/>
      <c r="T230" s="1"/>
      <c r="U230" s="67"/>
      <c r="V230" s="1"/>
      <c r="W230" s="1"/>
      <c r="X230" s="1"/>
      <c r="Y230" s="1"/>
    </row>
    <row r="231" spans="1:25" x14ac:dyDescent="0.35">
      <c r="A231" s="1"/>
      <c r="B231" s="1"/>
      <c r="C231" s="4"/>
      <c r="D231" s="1"/>
      <c r="E231" s="1"/>
      <c r="F231" s="1"/>
      <c r="G231" s="1"/>
      <c r="H231" s="1"/>
      <c r="I231" s="1"/>
      <c r="J231" s="1"/>
      <c r="K231" s="1"/>
      <c r="L231" s="68" t="str">
        <f t="shared" si="3"/>
        <v>Yes</v>
      </c>
      <c r="M231" s="4"/>
      <c r="N231" s="4"/>
      <c r="O231" s="68" t="str">
        <f>IF(ISBLANK(M231), "", IF(ISBLANK(N231), "Yes", IF(N231 &lt; 'County Names to hide'!$C$2, "No", "Yes")))</f>
        <v/>
      </c>
      <c r="P231" s="4"/>
      <c r="Q231" s="4"/>
      <c r="R231" s="4"/>
      <c r="S231" s="4"/>
      <c r="T231" s="1"/>
      <c r="U231" s="67"/>
      <c r="V231" s="1"/>
      <c r="W231" s="1"/>
      <c r="X231" s="1"/>
      <c r="Y231" s="1"/>
    </row>
    <row r="232" spans="1:25" x14ac:dyDescent="0.35">
      <c r="A232" s="1"/>
      <c r="B232" s="1"/>
      <c r="C232" s="4"/>
      <c r="D232" s="1"/>
      <c r="E232" s="1"/>
      <c r="F232" s="1"/>
      <c r="G232" s="1"/>
      <c r="H232" s="1"/>
      <c r="I232" s="1"/>
      <c r="J232" s="1"/>
      <c r="K232" s="1"/>
      <c r="L232" s="68" t="str">
        <f t="shared" si="3"/>
        <v>Yes</v>
      </c>
      <c r="M232" s="4"/>
      <c r="N232" s="4"/>
      <c r="O232" s="68" t="str">
        <f>IF(ISBLANK(M232), "", IF(ISBLANK(N232), "Yes", IF(N232 &lt; 'County Names to hide'!$C$2, "No", "Yes")))</f>
        <v/>
      </c>
      <c r="P232" s="4"/>
      <c r="Q232" s="4"/>
      <c r="R232" s="4"/>
      <c r="S232" s="4"/>
      <c r="T232" s="1"/>
      <c r="U232" s="67"/>
      <c r="V232" s="1"/>
      <c r="W232" s="1"/>
      <c r="X232" s="1"/>
      <c r="Y232" s="1"/>
    </row>
    <row r="233" spans="1:25" x14ac:dyDescent="0.35">
      <c r="A233" s="1"/>
      <c r="B233" s="1"/>
      <c r="C233" s="4"/>
      <c r="D233" s="1"/>
      <c r="E233" s="1"/>
      <c r="F233" s="1"/>
      <c r="G233" s="1"/>
      <c r="H233" s="1"/>
      <c r="I233" s="1"/>
      <c r="J233" s="1"/>
      <c r="K233" s="1"/>
      <c r="L233" s="68" t="str">
        <f t="shared" si="3"/>
        <v>Yes</v>
      </c>
      <c r="M233" s="4"/>
      <c r="N233" s="4"/>
      <c r="O233" s="68" t="str">
        <f>IF(ISBLANK(M233), "", IF(ISBLANK(N233), "Yes", IF(N233 &lt; 'County Names to hide'!$C$2, "No", "Yes")))</f>
        <v/>
      </c>
      <c r="P233" s="4"/>
      <c r="Q233" s="4"/>
      <c r="R233" s="4"/>
      <c r="S233" s="4"/>
      <c r="T233" s="1"/>
      <c r="U233" s="67"/>
      <c r="V233" s="1"/>
      <c r="W233" s="1"/>
      <c r="X233" s="1"/>
      <c r="Y233" s="1"/>
    </row>
    <row r="234" spans="1:25" x14ac:dyDescent="0.35">
      <c r="A234" s="1"/>
      <c r="B234" s="1"/>
      <c r="C234" s="4"/>
      <c r="D234" s="1"/>
      <c r="E234" s="1"/>
      <c r="F234" s="1"/>
      <c r="G234" s="1"/>
      <c r="H234" s="1"/>
      <c r="I234" s="1"/>
      <c r="J234" s="1"/>
      <c r="K234" s="1"/>
      <c r="L234" s="68" t="str">
        <f t="shared" si="3"/>
        <v>Yes</v>
      </c>
      <c r="M234" s="4"/>
      <c r="N234" s="4"/>
      <c r="O234" s="68" t="str">
        <f>IF(ISBLANK(M234), "", IF(ISBLANK(N234), "Yes", IF(N234 &lt; 'County Names to hide'!$C$2, "No", "Yes")))</f>
        <v/>
      </c>
      <c r="P234" s="4"/>
      <c r="Q234" s="4"/>
      <c r="R234" s="4"/>
      <c r="S234" s="4"/>
      <c r="T234" s="1"/>
      <c r="U234" s="67"/>
      <c r="V234" s="1"/>
      <c r="W234" s="1"/>
      <c r="X234" s="1"/>
      <c r="Y234" s="1"/>
    </row>
    <row r="235" spans="1:25" x14ac:dyDescent="0.35">
      <c r="A235" s="1"/>
      <c r="B235" s="1"/>
      <c r="C235" s="4"/>
      <c r="D235" s="1"/>
      <c r="E235" s="1"/>
      <c r="F235" s="1"/>
      <c r="G235" s="1"/>
      <c r="H235" s="1"/>
      <c r="I235" s="1"/>
      <c r="J235" s="1"/>
      <c r="K235" s="1"/>
      <c r="L235" s="68" t="str">
        <f t="shared" si="3"/>
        <v>Yes</v>
      </c>
      <c r="M235" s="4"/>
      <c r="N235" s="4"/>
      <c r="O235" s="68" t="str">
        <f>IF(ISBLANK(M235), "", IF(ISBLANK(N235), "Yes", IF(N235 &lt; 'County Names to hide'!$C$2, "No", "Yes")))</f>
        <v/>
      </c>
      <c r="P235" s="4"/>
      <c r="Q235" s="4"/>
      <c r="R235" s="4"/>
      <c r="S235" s="4"/>
      <c r="T235" s="1"/>
      <c r="U235" s="67"/>
      <c r="V235" s="1"/>
      <c r="W235" s="1"/>
      <c r="X235" s="1"/>
      <c r="Y235" s="1"/>
    </row>
    <row r="236" spans="1:25" x14ac:dyDescent="0.35">
      <c r="A236" s="1"/>
      <c r="B236" s="1"/>
      <c r="C236" s="4"/>
      <c r="D236" s="1"/>
      <c r="E236" s="1"/>
      <c r="F236" s="1"/>
      <c r="G236" s="1"/>
      <c r="H236" s="1"/>
      <c r="I236" s="1"/>
      <c r="J236" s="1"/>
      <c r="K236" s="1"/>
      <c r="L236" s="68" t="str">
        <f t="shared" si="3"/>
        <v>Yes</v>
      </c>
      <c r="M236" s="4"/>
      <c r="N236" s="4"/>
      <c r="O236" s="68" t="str">
        <f>IF(ISBLANK(M236), "", IF(ISBLANK(N236), "Yes", IF(N236 &lt; 'County Names to hide'!$C$2, "No", "Yes")))</f>
        <v/>
      </c>
      <c r="P236" s="4"/>
      <c r="Q236" s="4"/>
      <c r="R236" s="4"/>
      <c r="S236" s="4"/>
      <c r="T236" s="1"/>
      <c r="U236" s="67"/>
      <c r="V236" s="1"/>
      <c r="W236" s="1"/>
      <c r="X236" s="1"/>
      <c r="Y236" s="1"/>
    </row>
    <row r="237" spans="1:25" x14ac:dyDescent="0.35">
      <c r="A237" s="1"/>
      <c r="B237" s="1"/>
      <c r="C237" s="4"/>
      <c r="D237" s="1"/>
      <c r="E237" s="1"/>
      <c r="F237" s="1"/>
      <c r="G237" s="1"/>
      <c r="H237" s="1"/>
      <c r="I237" s="1"/>
      <c r="J237" s="1"/>
      <c r="K237" s="1"/>
      <c r="L237" s="68" t="str">
        <f t="shared" si="3"/>
        <v>Yes</v>
      </c>
      <c r="M237" s="4"/>
      <c r="N237" s="4"/>
      <c r="O237" s="68" t="str">
        <f>IF(ISBLANK(M237), "", IF(ISBLANK(N237), "Yes", IF(N237 &lt; 'County Names to hide'!$C$2, "No", "Yes")))</f>
        <v/>
      </c>
      <c r="P237" s="4"/>
      <c r="Q237" s="4"/>
      <c r="R237" s="4"/>
      <c r="S237" s="4"/>
      <c r="T237" s="1"/>
      <c r="U237" s="67"/>
      <c r="V237" s="1"/>
      <c r="W237" s="1"/>
      <c r="X237" s="1"/>
      <c r="Y237" s="1"/>
    </row>
    <row r="238" spans="1:25" x14ac:dyDescent="0.35">
      <c r="A238" s="1"/>
      <c r="B238" s="1"/>
      <c r="C238" s="4"/>
      <c r="D238" s="1"/>
      <c r="E238" s="1"/>
      <c r="F238" s="1"/>
      <c r="G238" s="1"/>
      <c r="H238" s="1"/>
      <c r="I238" s="1"/>
      <c r="J238" s="1"/>
      <c r="K238" s="1"/>
      <c r="L238" s="68" t="str">
        <f t="shared" si="3"/>
        <v>Yes</v>
      </c>
      <c r="M238" s="4"/>
      <c r="N238" s="4"/>
      <c r="O238" s="68" t="str">
        <f>IF(ISBLANK(M238), "", IF(ISBLANK(N238), "Yes", IF(N238 &lt; 'County Names to hide'!$C$2, "No", "Yes")))</f>
        <v/>
      </c>
      <c r="P238" s="4"/>
      <c r="Q238" s="4"/>
      <c r="R238" s="4"/>
      <c r="S238" s="4"/>
      <c r="T238" s="1"/>
      <c r="U238" s="67"/>
      <c r="V238" s="1"/>
      <c r="W238" s="1"/>
      <c r="X238" s="1"/>
      <c r="Y238" s="1"/>
    </row>
    <row r="239" spans="1:25" x14ac:dyDescent="0.35">
      <c r="A239" s="1"/>
      <c r="B239" s="1"/>
      <c r="C239" s="4"/>
      <c r="D239" s="1"/>
      <c r="E239" s="1"/>
      <c r="F239" s="1"/>
      <c r="G239" s="1"/>
      <c r="H239" s="1"/>
      <c r="I239" s="1"/>
      <c r="J239" s="1"/>
      <c r="K239" s="1"/>
      <c r="L239" s="68" t="str">
        <f t="shared" si="3"/>
        <v>Yes</v>
      </c>
      <c r="M239" s="4"/>
      <c r="N239" s="4"/>
      <c r="O239" s="68" t="str">
        <f>IF(ISBLANK(M239), "", IF(ISBLANK(N239), "Yes", IF(N239 &lt; 'County Names to hide'!$C$2, "No", "Yes")))</f>
        <v/>
      </c>
      <c r="P239" s="4"/>
      <c r="Q239" s="4"/>
      <c r="R239" s="4"/>
      <c r="S239" s="4"/>
      <c r="T239" s="1"/>
      <c r="U239" s="67"/>
      <c r="V239" s="1"/>
      <c r="W239" s="1"/>
      <c r="X239" s="1"/>
      <c r="Y239" s="1"/>
    </row>
    <row r="240" spans="1:25" x14ac:dyDescent="0.35">
      <c r="A240" s="1"/>
      <c r="B240" s="1"/>
      <c r="C240" s="4"/>
      <c r="D240" s="1"/>
      <c r="E240" s="1"/>
      <c r="F240" s="1"/>
      <c r="G240" s="1"/>
      <c r="H240" s="1"/>
      <c r="I240" s="1"/>
      <c r="J240" s="1"/>
      <c r="K240" s="1"/>
      <c r="L240" s="68" t="str">
        <f t="shared" si="3"/>
        <v>Yes</v>
      </c>
      <c r="M240" s="4"/>
      <c r="N240" s="4"/>
      <c r="O240" s="68" t="str">
        <f>IF(ISBLANK(M240), "", IF(ISBLANK(N240), "Yes", IF(N240 &lt; 'County Names to hide'!$C$2, "No", "Yes")))</f>
        <v/>
      </c>
      <c r="P240" s="4"/>
      <c r="Q240" s="4"/>
      <c r="R240" s="4"/>
      <c r="S240" s="4"/>
      <c r="T240" s="1"/>
      <c r="U240" s="67"/>
      <c r="V240" s="1"/>
      <c r="W240" s="1"/>
      <c r="X240" s="1"/>
      <c r="Y240" s="1"/>
    </row>
    <row r="241" spans="1:25" x14ac:dyDescent="0.35">
      <c r="A241" s="1"/>
      <c r="B241" s="1"/>
      <c r="C241" s="4"/>
      <c r="D241" s="1"/>
      <c r="E241" s="1"/>
      <c r="F241" s="1"/>
      <c r="G241" s="1"/>
      <c r="H241" s="1"/>
      <c r="I241" s="1"/>
      <c r="J241" s="1"/>
      <c r="K241" s="1"/>
      <c r="L241" s="68" t="str">
        <f t="shared" si="3"/>
        <v>Yes</v>
      </c>
      <c r="M241" s="4"/>
      <c r="N241" s="4"/>
      <c r="O241" s="68" t="str">
        <f>IF(ISBLANK(M241), "", IF(ISBLANK(N241), "Yes", IF(N241 &lt; 'County Names to hide'!$C$2, "No", "Yes")))</f>
        <v/>
      </c>
      <c r="P241" s="4"/>
      <c r="Q241" s="4"/>
      <c r="R241" s="4"/>
      <c r="S241" s="4"/>
      <c r="T241" s="1"/>
      <c r="U241" s="67"/>
      <c r="V241" s="1"/>
      <c r="W241" s="1"/>
      <c r="X241" s="1"/>
      <c r="Y241" s="1"/>
    </row>
    <row r="242" spans="1:25" x14ac:dyDescent="0.35">
      <c r="A242" s="1"/>
      <c r="B242" s="1"/>
      <c r="C242" s="4"/>
      <c r="D242" s="1"/>
      <c r="E242" s="1"/>
      <c r="F242" s="1"/>
      <c r="G242" s="1"/>
      <c r="H242" s="1"/>
      <c r="I242" s="1"/>
      <c r="J242" s="1"/>
      <c r="K242" s="1"/>
      <c r="L242" s="68" t="str">
        <f t="shared" si="3"/>
        <v>Yes</v>
      </c>
      <c r="M242" s="4"/>
      <c r="N242" s="4"/>
      <c r="O242" s="68" t="str">
        <f>IF(ISBLANK(M242), "", IF(ISBLANK(N242), "Yes", IF(N242 &lt; 'County Names to hide'!$C$2, "No", "Yes")))</f>
        <v/>
      </c>
      <c r="P242" s="4"/>
      <c r="Q242" s="4"/>
      <c r="R242" s="4"/>
      <c r="S242" s="4"/>
      <c r="T242" s="1"/>
      <c r="U242" s="67"/>
      <c r="V242" s="1"/>
      <c r="W242" s="1"/>
      <c r="X242" s="1"/>
      <c r="Y242" s="1"/>
    </row>
    <row r="243" spans="1:25" x14ac:dyDescent="0.35">
      <c r="A243" s="1"/>
      <c r="B243" s="1"/>
      <c r="C243" s="4"/>
      <c r="D243" s="1"/>
      <c r="E243" s="1"/>
      <c r="F243" s="1"/>
      <c r="G243" s="1"/>
      <c r="H243" s="1"/>
      <c r="I243" s="1"/>
      <c r="J243" s="1"/>
      <c r="K243" s="1"/>
      <c r="L243" s="68" t="str">
        <f t="shared" si="3"/>
        <v>Yes</v>
      </c>
      <c r="M243" s="4"/>
      <c r="N243" s="4"/>
      <c r="O243" s="68" t="str">
        <f>IF(ISBLANK(M243), "", IF(ISBLANK(N243), "Yes", IF(N243 &lt; 'County Names to hide'!$C$2, "No", "Yes")))</f>
        <v/>
      </c>
      <c r="P243" s="4"/>
      <c r="Q243" s="4"/>
      <c r="R243" s="4"/>
      <c r="S243" s="4"/>
      <c r="T243" s="1"/>
      <c r="U243" s="67"/>
      <c r="V243" s="1"/>
      <c r="W243" s="1"/>
      <c r="X243" s="1"/>
      <c r="Y243" s="1"/>
    </row>
    <row r="244" spans="1:25" x14ac:dyDescent="0.35">
      <c r="A244" s="1"/>
      <c r="B244" s="1"/>
      <c r="C244" s="4"/>
      <c r="D244" s="1"/>
      <c r="E244" s="1"/>
      <c r="F244" s="1"/>
      <c r="G244" s="1"/>
      <c r="H244" s="1"/>
      <c r="I244" s="1"/>
      <c r="J244" s="1"/>
      <c r="K244" s="1"/>
      <c r="L244" s="68" t="str">
        <f t="shared" si="3"/>
        <v>Yes</v>
      </c>
      <c r="M244" s="4"/>
      <c r="N244" s="4"/>
      <c r="O244" s="68" t="str">
        <f>IF(ISBLANK(M244), "", IF(ISBLANK(N244), "Yes", IF(N244 &lt; 'County Names to hide'!$C$2, "No", "Yes")))</f>
        <v/>
      </c>
      <c r="P244" s="4"/>
      <c r="Q244" s="4"/>
      <c r="R244" s="4"/>
      <c r="S244" s="4"/>
      <c r="T244" s="1"/>
      <c r="U244" s="67"/>
      <c r="V244" s="1"/>
      <c r="W244" s="1"/>
      <c r="X244" s="1"/>
      <c r="Y244" s="1"/>
    </row>
    <row r="245" spans="1:25" x14ac:dyDescent="0.35">
      <c r="A245" s="1"/>
      <c r="B245" s="1"/>
      <c r="C245" s="4"/>
      <c r="D245" s="1"/>
      <c r="E245" s="1"/>
      <c r="F245" s="1"/>
      <c r="G245" s="1"/>
      <c r="H245" s="1"/>
      <c r="I245" s="1"/>
      <c r="J245" s="1"/>
      <c r="K245" s="1"/>
      <c r="L245" s="68" t="str">
        <f t="shared" si="3"/>
        <v>Yes</v>
      </c>
      <c r="M245" s="4"/>
      <c r="N245" s="4"/>
      <c r="O245" s="68" t="str">
        <f>IF(ISBLANK(M245), "", IF(ISBLANK(N245), "Yes", IF(N245 &lt; 'County Names to hide'!$C$2, "No", "Yes")))</f>
        <v/>
      </c>
      <c r="P245" s="4"/>
      <c r="Q245" s="4"/>
      <c r="R245" s="4"/>
      <c r="S245" s="4"/>
      <c r="T245" s="1"/>
      <c r="U245" s="67"/>
      <c r="V245" s="1"/>
      <c r="W245" s="1"/>
      <c r="X245" s="1"/>
      <c r="Y245" s="1"/>
    </row>
    <row r="246" spans="1:25" x14ac:dyDescent="0.35">
      <c r="A246" s="1"/>
      <c r="B246" s="1"/>
      <c r="C246" s="4"/>
      <c r="D246" s="1"/>
      <c r="E246" s="1"/>
      <c r="F246" s="1"/>
      <c r="G246" s="1"/>
      <c r="H246" s="1"/>
      <c r="I246" s="1"/>
      <c r="J246" s="1"/>
      <c r="K246" s="1"/>
      <c r="L246" s="68" t="str">
        <f t="shared" si="3"/>
        <v>Yes</v>
      </c>
      <c r="M246" s="4"/>
      <c r="N246" s="4"/>
      <c r="O246" s="68" t="str">
        <f>IF(ISBLANK(M246), "", IF(ISBLANK(N246), "Yes", IF(N246 &lt; 'County Names to hide'!$C$2, "No", "Yes")))</f>
        <v/>
      </c>
      <c r="P246" s="4"/>
      <c r="Q246" s="4"/>
      <c r="R246" s="4"/>
      <c r="S246" s="4"/>
      <c r="T246" s="1"/>
      <c r="U246" s="67"/>
      <c r="V246" s="1"/>
      <c r="W246" s="1"/>
      <c r="X246" s="1"/>
      <c r="Y246" s="1"/>
    </row>
    <row r="247" spans="1:25" x14ac:dyDescent="0.35">
      <c r="A247" s="1"/>
      <c r="B247" s="1"/>
      <c r="C247" s="4"/>
      <c r="D247" s="1"/>
      <c r="E247" s="1"/>
      <c r="F247" s="1"/>
      <c r="G247" s="1"/>
      <c r="H247" s="1"/>
      <c r="I247" s="1"/>
      <c r="J247" s="1"/>
      <c r="K247" s="1"/>
      <c r="L247" s="68" t="str">
        <f t="shared" si="3"/>
        <v>Yes</v>
      </c>
      <c r="M247" s="4"/>
      <c r="N247" s="4"/>
      <c r="O247" s="68" t="str">
        <f>IF(ISBLANK(M247), "", IF(ISBLANK(N247), "Yes", IF(N247 &lt; 'County Names to hide'!$C$2, "No", "Yes")))</f>
        <v/>
      </c>
      <c r="P247" s="4"/>
      <c r="Q247" s="4"/>
      <c r="R247" s="4"/>
      <c r="S247" s="4"/>
      <c r="T247" s="1"/>
      <c r="U247" s="67"/>
      <c r="V247" s="1"/>
      <c r="W247" s="1"/>
      <c r="X247" s="1"/>
      <c r="Y247" s="1"/>
    </row>
    <row r="248" spans="1:25" x14ac:dyDescent="0.35">
      <c r="A248" s="1"/>
      <c r="B248" s="1"/>
      <c r="C248" s="4"/>
      <c r="D248" s="1"/>
      <c r="E248" s="1"/>
      <c r="F248" s="1"/>
      <c r="G248" s="1"/>
      <c r="H248" s="1"/>
      <c r="I248" s="1"/>
      <c r="J248" s="1"/>
      <c r="K248" s="1"/>
      <c r="L248" s="68" t="str">
        <f t="shared" si="3"/>
        <v>Yes</v>
      </c>
      <c r="M248" s="4"/>
      <c r="N248" s="4"/>
      <c r="O248" s="68" t="str">
        <f>IF(ISBLANK(M248), "", IF(ISBLANK(N248), "Yes", IF(N248 &lt; 'County Names to hide'!$C$2, "No", "Yes")))</f>
        <v/>
      </c>
      <c r="P248" s="4"/>
      <c r="Q248" s="4"/>
      <c r="R248" s="4"/>
      <c r="S248" s="4"/>
      <c r="T248" s="1"/>
      <c r="U248" s="67"/>
      <c r="V248" s="1"/>
      <c r="W248" s="1"/>
      <c r="X248" s="1"/>
      <c r="Y248" s="1"/>
    </row>
    <row r="249" spans="1:25" x14ac:dyDescent="0.35">
      <c r="A249" s="1"/>
      <c r="B249" s="1"/>
      <c r="C249" s="4"/>
      <c r="D249" s="1"/>
      <c r="E249" s="1"/>
      <c r="F249" s="1"/>
      <c r="G249" s="1"/>
      <c r="H249" s="1"/>
      <c r="I249" s="1"/>
      <c r="J249" s="1"/>
      <c r="K249" s="1"/>
      <c r="L249" s="68" t="str">
        <f t="shared" si="3"/>
        <v>Yes</v>
      </c>
      <c r="M249" s="4"/>
      <c r="N249" s="4"/>
      <c r="O249" s="68" t="str">
        <f>IF(ISBLANK(M249), "", IF(ISBLANK(N249), "Yes", IF(N249 &lt; 'County Names to hide'!$C$2, "No", "Yes")))</f>
        <v/>
      </c>
      <c r="P249" s="4"/>
      <c r="Q249" s="4"/>
      <c r="R249" s="4"/>
      <c r="S249" s="4"/>
      <c r="T249" s="1"/>
      <c r="U249" s="67"/>
      <c r="V249" s="1"/>
      <c r="W249" s="1"/>
      <c r="X249" s="1"/>
      <c r="Y249" s="1"/>
    </row>
    <row r="250" spans="1:25" x14ac:dyDescent="0.35">
      <c r="A250" s="1"/>
      <c r="B250" s="1"/>
      <c r="C250" s="4"/>
      <c r="D250" s="1"/>
      <c r="E250" s="1"/>
      <c r="F250" s="1"/>
      <c r="G250" s="1"/>
      <c r="H250" s="1"/>
      <c r="I250" s="1"/>
      <c r="J250" s="1"/>
      <c r="K250" s="1"/>
      <c r="L250" s="68" t="str">
        <f t="shared" si="3"/>
        <v>Yes</v>
      </c>
      <c r="M250" s="4"/>
      <c r="N250" s="4"/>
      <c r="O250" s="68" t="str">
        <f>IF(ISBLANK(M250), "", IF(ISBLANK(N250), "Yes", IF(N250 &lt; 'County Names to hide'!$C$2, "No", "Yes")))</f>
        <v/>
      </c>
      <c r="P250" s="4"/>
      <c r="Q250" s="4"/>
      <c r="R250" s="4"/>
      <c r="S250" s="4"/>
      <c r="T250" s="1"/>
      <c r="U250" s="67"/>
      <c r="V250" s="1"/>
      <c r="W250" s="1"/>
      <c r="X250" s="1"/>
      <c r="Y250" s="1"/>
    </row>
    <row r="251" spans="1:25" x14ac:dyDescent="0.35">
      <c r="A251" s="1"/>
      <c r="B251" s="1"/>
      <c r="C251" s="4"/>
      <c r="D251" s="1"/>
      <c r="E251" s="1"/>
      <c r="F251" s="1"/>
      <c r="G251" s="1"/>
      <c r="H251" s="1"/>
      <c r="I251" s="1"/>
      <c r="J251" s="1"/>
      <c r="K251" s="1"/>
      <c r="L251" s="68" t="str">
        <f t="shared" si="3"/>
        <v>Yes</v>
      </c>
      <c r="M251" s="4"/>
      <c r="N251" s="4"/>
      <c r="O251" s="68" t="str">
        <f>IF(ISBLANK(M251), "", IF(ISBLANK(N251), "Yes", IF(N251 &lt; 'County Names to hide'!$C$2, "No", "Yes")))</f>
        <v/>
      </c>
      <c r="P251" s="4"/>
      <c r="Q251" s="4"/>
      <c r="R251" s="4"/>
      <c r="S251" s="4"/>
      <c r="T251" s="1"/>
      <c r="U251" s="67"/>
      <c r="V251" s="1"/>
      <c r="W251" s="1"/>
      <c r="X251" s="1"/>
      <c r="Y251" s="1"/>
    </row>
    <row r="252" spans="1:25" x14ac:dyDescent="0.35">
      <c r="A252" s="1"/>
      <c r="B252" s="1"/>
      <c r="C252" s="4"/>
      <c r="D252" s="1"/>
      <c r="E252" s="1"/>
      <c r="F252" s="1"/>
      <c r="G252" s="1"/>
      <c r="H252" s="1"/>
      <c r="I252" s="1"/>
      <c r="J252" s="1"/>
      <c r="K252" s="1"/>
      <c r="L252" s="68" t="str">
        <f t="shared" si="3"/>
        <v>Yes</v>
      </c>
      <c r="M252" s="4"/>
      <c r="N252" s="4"/>
      <c r="O252" s="68" t="str">
        <f>IF(ISBLANK(M252), "", IF(ISBLANK(N252), "Yes", IF(N252 &lt; 'County Names to hide'!$C$2, "No", "Yes")))</f>
        <v/>
      </c>
      <c r="P252" s="4"/>
      <c r="Q252" s="4"/>
      <c r="R252" s="4"/>
      <c r="S252" s="4"/>
      <c r="T252" s="1"/>
      <c r="U252" s="67"/>
      <c r="V252" s="1"/>
      <c r="W252" s="1"/>
      <c r="X252" s="1"/>
      <c r="Y252" s="1"/>
    </row>
    <row r="253" spans="1:25" x14ac:dyDescent="0.35">
      <c r="A253" s="1"/>
      <c r="B253" s="1"/>
      <c r="C253" s="4"/>
      <c r="D253" s="1"/>
      <c r="E253" s="1"/>
      <c r="F253" s="1"/>
      <c r="G253" s="1"/>
      <c r="H253" s="1"/>
      <c r="I253" s="1"/>
      <c r="J253" s="1"/>
      <c r="K253" s="1"/>
      <c r="L253" s="68" t="str">
        <f t="shared" si="3"/>
        <v>Yes</v>
      </c>
      <c r="M253" s="4"/>
      <c r="N253" s="4"/>
      <c r="O253" s="68" t="str">
        <f>IF(ISBLANK(M253), "", IF(ISBLANK(N253), "Yes", IF(N253 &lt; 'County Names to hide'!$C$2, "No", "Yes")))</f>
        <v/>
      </c>
      <c r="P253" s="4"/>
      <c r="Q253" s="4"/>
      <c r="R253" s="4"/>
      <c r="S253" s="4"/>
      <c r="T253" s="1"/>
      <c r="U253" s="67"/>
      <c r="V253" s="1"/>
      <c r="W253" s="1"/>
      <c r="X253" s="1"/>
      <c r="Y253" s="1"/>
    </row>
    <row r="254" spans="1:25" x14ac:dyDescent="0.35">
      <c r="A254" s="1"/>
      <c r="B254" s="1"/>
      <c r="C254" s="4"/>
      <c r="D254" s="1"/>
      <c r="E254" s="1"/>
      <c r="F254" s="1"/>
      <c r="G254" s="1"/>
      <c r="H254" s="1"/>
      <c r="I254" s="1"/>
      <c r="J254" s="1"/>
      <c r="K254" s="1"/>
      <c r="L254" s="68" t="str">
        <f t="shared" si="3"/>
        <v>Yes</v>
      </c>
      <c r="M254" s="4"/>
      <c r="N254" s="4"/>
      <c r="O254" s="68" t="str">
        <f>IF(ISBLANK(M254), "", IF(ISBLANK(N254), "Yes", IF(N254 &lt; 'County Names to hide'!$C$2, "No", "Yes")))</f>
        <v/>
      </c>
      <c r="P254" s="4"/>
      <c r="Q254" s="4"/>
      <c r="R254" s="4"/>
      <c r="S254" s="4"/>
      <c r="T254" s="1"/>
      <c r="U254" s="67"/>
      <c r="V254" s="1"/>
      <c r="W254" s="1"/>
      <c r="X254" s="1"/>
      <c r="Y254" s="1"/>
    </row>
    <row r="255" spans="1:25" x14ac:dyDescent="0.35">
      <c r="A255" s="1"/>
      <c r="B255" s="1"/>
      <c r="C255" s="4"/>
      <c r="D255" s="1"/>
      <c r="E255" s="1"/>
      <c r="F255" s="1"/>
      <c r="G255" s="1"/>
      <c r="H255" s="1"/>
      <c r="I255" s="1"/>
      <c r="J255" s="1"/>
      <c r="K255" s="1"/>
      <c r="L255" s="68" t="str">
        <f t="shared" si="3"/>
        <v>Yes</v>
      </c>
      <c r="M255" s="4"/>
      <c r="N255" s="4"/>
      <c r="O255" s="68" t="str">
        <f>IF(ISBLANK(M255), "", IF(ISBLANK(N255), "Yes", IF(N255 &lt; 'County Names to hide'!$C$2, "No", "Yes")))</f>
        <v/>
      </c>
      <c r="P255" s="4"/>
      <c r="Q255" s="4"/>
      <c r="R255" s="4"/>
      <c r="S255" s="4"/>
      <c r="T255" s="1"/>
      <c r="U255" s="67"/>
      <c r="V255" s="1"/>
      <c r="W255" s="1"/>
      <c r="X255" s="1"/>
      <c r="Y255" s="1"/>
    </row>
    <row r="256" spans="1:25" x14ac:dyDescent="0.35">
      <c r="A256" s="1"/>
      <c r="B256" s="1"/>
      <c r="C256" s="4"/>
      <c r="D256" s="1"/>
      <c r="E256" s="1"/>
      <c r="F256" s="1"/>
      <c r="G256" s="1"/>
      <c r="H256" s="1"/>
      <c r="I256" s="1"/>
      <c r="J256" s="1"/>
      <c r="K256" s="1"/>
      <c r="L256" s="68" t="str">
        <f t="shared" si="3"/>
        <v>Yes</v>
      </c>
      <c r="M256" s="4"/>
      <c r="N256" s="4"/>
      <c r="O256" s="68" t="str">
        <f>IF(ISBLANK(M256), "", IF(ISBLANK(N256), "Yes", IF(N256 &lt; 'County Names to hide'!$C$2, "No", "Yes")))</f>
        <v/>
      </c>
      <c r="P256" s="4"/>
      <c r="Q256" s="4"/>
      <c r="R256" s="4"/>
      <c r="S256" s="4"/>
      <c r="T256" s="1"/>
      <c r="U256" s="67"/>
      <c r="V256" s="1"/>
      <c r="W256" s="1"/>
      <c r="X256" s="1"/>
      <c r="Y256" s="1"/>
    </row>
    <row r="257" spans="1:25" x14ac:dyDescent="0.35">
      <c r="A257" s="1"/>
      <c r="B257" s="1"/>
      <c r="C257" s="4"/>
      <c r="D257" s="1"/>
      <c r="E257" s="1"/>
      <c r="F257" s="1"/>
      <c r="G257" s="1"/>
      <c r="H257" s="1"/>
      <c r="I257" s="1"/>
      <c r="J257" s="1"/>
      <c r="K257" s="1"/>
      <c r="L257" s="68" t="str">
        <f t="shared" si="3"/>
        <v>Yes</v>
      </c>
      <c r="M257" s="4"/>
      <c r="N257" s="4"/>
      <c r="O257" s="68" t="str">
        <f>IF(ISBLANK(M257), "", IF(ISBLANK(N257), "Yes", IF(N257 &lt; 'County Names to hide'!$C$2, "No", "Yes")))</f>
        <v/>
      </c>
      <c r="P257" s="4"/>
      <c r="Q257" s="4"/>
      <c r="R257" s="4"/>
      <c r="S257" s="4"/>
      <c r="T257" s="1"/>
      <c r="U257" s="67"/>
      <c r="V257" s="1"/>
      <c r="W257" s="1"/>
      <c r="X257" s="1"/>
      <c r="Y257" s="1"/>
    </row>
    <row r="258" spans="1:25" x14ac:dyDescent="0.35">
      <c r="A258" s="1"/>
      <c r="B258" s="1"/>
      <c r="C258" s="4"/>
      <c r="D258" s="1"/>
      <c r="E258" s="1"/>
      <c r="F258" s="1"/>
      <c r="G258" s="1"/>
      <c r="H258" s="1"/>
      <c r="I258" s="1"/>
      <c r="J258" s="1"/>
      <c r="K258" s="1"/>
      <c r="L258" s="68" t="str">
        <f t="shared" si="3"/>
        <v>Yes</v>
      </c>
      <c r="M258" s="4"/>
      <c r="N258" s="4"/>
      <c r="O258" s="68" t="str">
        <f>IF(ISBLANK(M258), "", IF(ISBLANK(N258), "Yes", IF(N258 &lt; 'County Names to hide'!$C$2, "No", "Yes")))</f>
        <v/>
      </c>
      <c r="P258" s="4"/>
      <c r="Q258" s="4"/>
      <c r="R258" s="4"/>
      <c r="S258" s="4"/>
      <c r="T258" s="1"/>
      <c r="U258" s="67"/>
      <c r="V258" s="1"/>
      <c r="W258" s="1"/>
      <c r="X258" s="1"/>
      <c r="Y258" s="1"/>
    </row>
    <row r="259" spans="1:25" x14ac:dyDescent="0.35">
      <c r="A259" s="1"/>
      <c r="B259" s="1"/>
      <c r="C259" s="4"/>
      <c r="D259" s="1"/>
      <c r="E259" s="1"/>
      <c r="F259" s="1"/>
      <c r="G259" s="1"/>
      <c r="H259" s="1"/>
      <c r="I259" s="1"/>
      <c r="J259" s="1"/>
      <c r="K259" s="1"/>
      <c r="L259" s="68" t="str">
        <f t="shared" si="3"/>
        <v>Yes</v>
      </c>
      <c r="M259" s="4"/>
      <c r="N259" s="4"/>
      <c r="O259" s="68" t="str">
        <f>IF(ISBLANK(M259), "", IF(ISBLANK(N259), "Yes", IF(N259 &lt; 'County Names to hide'!$C$2, "No", "Yes")))</f>
        <v/>
      </c>
      <c r="P259" s="4"/>
      <c r="Q259" s="4"/>
      <c r="R259" s="4"/>
      <c r="S259" s="4"/>
      <c r="T259" s="1"/>
      <c r="U259" s="67"/>
      <c r="V259" s="1"/>
      <c r="W259" s="1"/>
      <c r="X259" s="1"/>
      <c r="Y259" s="1"/>
    </row>
    <row r="260" spans="1:25" x14ac:dyDescent="0.35">
      <c r="A260" s="1"/>
      <c r="B260" s="1"/>
      <c r="C260" s="4"/>
      <c r="D260" s="1"/>
      <c r="E260" s="1"/>
      <c r="F260" s="1"/>
      <c r="G260" s="1"/>
      <c r="H260" s="1"/>
      <c r="I260" s="1"/>
      <c r="J260" s="1"/>
      <c r="K260" s="1"/>
      <c r="L260" s="68" t="str">
        <f t="shared" si="3"/>
        <v>Yes</v>
      </c>
      <c r="M260" s="4"/>
      <c r="N260" s="4"/>
      <c r="O260" s="68" t="str">
        <f>IF(ISBLANK(M260), "", IF(ISBLANK(N260), "Yes", IF(N260 &lt; 'County Names to hide'!$C$2, "No", "Yes")))</f>
        <v/>
      </c>
      <c r="P260" s="4"/>
      <c r="Q260" s="4"/>
      <c r="R260" s="4"/>
      <c r="S260" s="4"/>
      <c r="T260" s="1"/>
      <c r="U260" s="67"/>
      <c r="V260" s="1"/>
      <c r="W260" s="1"/>
      <c r="X260" s="1"/>
      <c r="Y260" s="1"/>
    </row>
    <row r="261" spans="1:25" x14ac:dyDescent="0.35">
      <c r="A261" s="1"/>
      <c r="B261" s="1"/>
      <c r="C261" s="4"/>
      <c r="D261" s="1"/>
      <c r="E261" s="1"/>
      <c r="F261" s="1"/>
      <c r="G261" s="1"/>
      <c r="H261" s="1"/>
      <c r="I261" s="1"/>
      <c r="J261" s="1"/>
      <c r="K261" s="1"/>
      <c r="L261" s="68" t="str">
        <f t="shared" ref="L261:L324" si="4">IF(COUNTIF(F261:J261, "Yes")&gt;0, "No", "Yes")</f>
        <v>Yes</v>
      </c>
      <c r="M261" s="4"/>
      <c r="N261" s="4"/>
      <c r="O261" s="68" t="str">
        <f>IF(ISBLANK(M261), "", IF(ISBLANK(N261), "Yes", IF(N261 &lt; 'County Names to hide'!$C$2, "No", "Yes")))</f>
        <v/>
      </c>
      <c r="P261" s="4"/>
      <c r="Q261" s="4"/>
      <c r="R261" s="4"/>
      <c r="S261" s="4"/>
      <c r="T261" s="1"/>
      <c r="U261" s="67"/>
      <c r="V261" s="1"/>
      <c r="W261" s="1"/>
      <c r="X261" s="1"/>
      <c r="Y261" s="1"/>
    </row>
    <row r="262" spans="1:25" x14ac:dyDescent="0.35">
      <c r="A262" s="1"/>
      <c r="B262" s="1"/>
      <c r="C262" s="4"/>
      <c r="D262" s="1"/>
      <c r="E262" s="1"/>
      <c r="F262" s="1"/>
      <c r="G262" s="1"/>
      <c r="H262" s="1"/>
      <c r="I262" s="1"/>
      <c r="J262" s="1"/>
      <c r="K262" s="1"/>
      <c r="L262" s="68" t="str">
        <f t="shared" si="4"/>
        <v>Yes</v>
      </c>
      <c r="M262" s="4"/>
      <c r="N262" s="4"/>
      <c r="O262" s="68" t="str">
        <f>IF(ISBLANK(M262), "", IF(ISBLANK(N262), "Yes", IF(N262 &lt; 'County Names to hide'!$C$2, "No", "Yes")))</f>
        <v/>
      </c>
      <c r="P262" s="4"/>
      <c r="Q262" s="4"/>
      <c r="R262" s="4"/>
      <c r="S262" s="4"/>
      <c r="T262" s="1"/>
      <c r="U262" s="67"/>
      <c r="V262" s="1"/>
      <c r="W262" s="1"/>
      <c r="X262" s="1"/>
      <c r="Y262" s="1"/>
    </row>
    <row r="263" spans="1:25" x14ac:dyDescent="0.35">
      <c r="A263" s="1"/>
      <c r="B263" s="1"/>
      <c r="C263" s="4"/>
      <c r="D263" s="1"/>
      <c r="E263" s="1"/>
      <c r="F263" s="1"/>
      <c r="G263" s="1"/>
      <c r="H263" s="1"/>
      <c r="I263" s="1"/>
      <c r="J263" s="1"/>
      <c r="K263" s="1"/>
      <c r="L263" s="68" t="str">
        <f t="shared" si="4"/>
        <v>Yes</v>
      </c>
      <c r="M263" s="4"/>
      <c r="N263" s="4"/>
      <c r="O263" s="68" t="str">
        <f>IF(ISBLANK(M263), "", IF(ISBLANK(N263), "Yes", IF(N263 &lt; 'County Names to hide'!$C$2, "No", "Yes")))</f>
        <v/>
      </c>
      <c r="P263" s="4"/>
      <c r="Q263" s="4"/>
      <c r="R263" s="4"/>
      <c r="S263" s="4"/>
      <c r="T263" s="1"/>
      <c r="U263" s="67"/>
      <c r="V263" s="1"/>
      <c r="W263" s="1"/>
      <c r="X263" s="1"/>
      <c r="Y263" s="1"/>
    </row>
    <row r="264" spans="1:25" x14ac:dyDescent="0.35">
      <c r="A264" s="1"/>
      <c r="B264" s="1"/>
      <c r="C264" s="4"/>
      <c r="D264" s="1"/>
      <c r="E264" s="1"/>
      <c r="F264" s="1"/>
      <c r="G264" s="1"/>
      <c r="H264" s="1"/>
      <c r="I264" s="1"/>
      <c r="J264" s="1"/>
      <c r="K264" s="1"/>
      <c r="L264" s="68" t="str">
        <f t="shared" si="4"/>
        <v>Yes</v>
      </c>
      <c r="M264" s="4"/>
      <c r="N264" s="4"/>
      <c r="O264" s="68" t="str">
        <f>IF(ISBLANK(M264), "", IF(ISBLANK(N264), "Yes", IF(N264 &lt; 'County Names to hide'!$C$2, "No", "Yes")))</f>
        <v/>
      </c>
      <c r="P264" s="4"/>
      <c r="Q264" s="4"/>
      <c r="R264" s="4"/>
      <c r="S264" s="4"/>
      <c r="T264" s="1"/>
      <c r="U264" s="67"/>
      <c r="V264" s="1"/>
      <c r="W264" s="1"/>
      <c r="X264" s="1"/>
      <c r="Y264" s="1"/>
    </row>
    <row r="265" spans="1:25" x14ac:dyDescent="0.35">
      <c r="A265" s="1"/>
      <c r="B265" s="1"/>
      <c r="C265" s="4"/>
      <c r="D265" s="1"/>
      <c r="E265" s="1"/>
      <c r="F265" s="1"/>
      <c r="G265" s="1"/>
      <c r="H265" s="1"/>
      <c r="I265" s="1"/>
      <c r="J265" s="1"/>
      <c r="K265" s="1"/>
      <c r="L265" s="68" t="str">
        <f t="shared" si="4"/>
        <v>Yes</v>
      </c>
      <c r="M265" s="4"/>
      <c r="N265" s="4"/>
      <c r="O265" s="68" t="str">
        <f>IF(ISBLANK(M265), "", IF(ISBLANK(N265), "Yes", IF(N265 &lt; 'County Names to hide'!$C$2, "No", "Yes")))</f>
        <v/>
      </c>
      <c r="P265" s="4"/>
      <c r="Q265" s="4"/>
      <c r="R265" s="4"/>
      <c r="S265" s="4"/>
      <c r="T265" s="1"/>
      <c r="U265" s="67"/>
      <c r="V265" s="1"/>
      <c r="W265" s="1"/>
      <c r="X265" s="1"/>
      <c r="Y265" s="1"/>
    </row>
    <row r="266" spans="1:25" x14ac:dyDescent="0.35">
      <c r="A266" s="1"/>
      <c r="B266" s="1"/>
      <c r="C266" s="4"/>
      <c r="D266" s="1"/>
      <c r="E266" s="1"/>
      <c r="F266" s="1"/>
      <c r="G266" s="1"/>
      <c r="H266" s="1"/>
      <c r="I266" s="1"/>
      <c r="J266" s="1"/>
      <c r="K266" s="1"/>
      <c r="L266" s="68" t="str">
        <f t="shared" si="4"/>
        <v>Yes</v>
      </c>
      <c r="M266" s="4"/>
      <c r="N266" s="4"/>
      <c r="O266" s="68" t="str">
        <f>IF(ISBLANK(M266), "", IF(ISBLANK(N266), "Yes", IF(N266 &lt; 'County Names to hide'!$C$2, "No", "Yes")))</f>
        <v/>
      </c>
      <c r="P266" s="4"/>
      <c r="Q266" s="4"/>
      <c r="R266" s="4"/>
      <c r="S266" s="4"/>
      <c r="T266" s="1"/>
      <c r="U266" s="67"/>
      <c r="V266" s="1"/>
      <c r="W266" s="1"/>
      <c r="X266" s="1"/>
      <c r="Y266" s="1"/>
    </row>
    <row r="267" spans="1:25" x14ac:dyDescent="0.35">
      <c r="A267" s="1"/>
      <c r="B267" s="1"/>
      <c r="C267" s="4"/>
      <c r="D267" s="1"/>
      <c r="E267" s="1"/>
      <c r="F267" s="1"/>
      <c r="G267" s="1"/>
      <c r="H267" s="1"/>
      <c r="I267" s="1"/>
      <c r="J267" s="1"/>
      <c r="K267" s="1"/>
      <c r="L267" s="68" t="str">
        <f t="shared" si="4"/>
        <v>Yes</v>
      </c>
      <c r="M267" s="4"/>
      <c r="N267" s="4"/>
      <c r="O267" s="68" t="str">
        <f>IF(ISBLANK(M267), "", IF(ISBLANK(N267), "Yes", IF(N267 &lt; 'County Names to hide'!$C$2, "No", "Yes")))</f>
        <v/>
      </c>
      <c r="P267" s="4"/>
      <c r="Q267" s="4"/>
      <c r="R267" s="4"/>
      <c r="S267" s="4"/>
      <c r="T267" s="1"/>
      <c r="U267" s="67"/>
      <c r="V267" s="1"/>
      <c r="W267" s="1"/>
      <c r="X267" s="1"/>
      <c r="Y267" s="1"/>
    </row>
    <row r="268" spans="1:25" x14ac:dyDescent="0.35">
      <c r="A268" s="1"/>
      <c r="B268" s="1"/>
      <c r="C268" s="4"/>
      <c r="D268" s="1"/>
      <c r="E268" s="1"/>
      <c r="F268" s="1"/>
      <c r="G268" s="1"/>
      <c r="H268" s="1"/>
      <c r="I268" s="1"/>
      <c r="J268" s="1"/>
      <c r="K268" s="1"/>
      <c r="L268" s="68" t="str">
        <f t="shared" si="4"/>
        <v>Yes</v>
      </c>
      <c r="M268" s="4"/>
      <c r="N268" s="4"/>
      <c r="O268" s="68" t="str">
        <f>IF(ISBLANK(M268), "", IF(ISBLANK(N268), "Yes", IF(N268 &lt; 'County Names to hide'!$C$2, "No", "Yes")))</f>
        <v/>
      </c>
      <c r="P268" s="4"/>
      <c r="Q268" s="4"/>
      <c r="R268" s="4"/>
      <c r="S268" s="4"/>
      <c r="T268" s="1"/>
      <c r="U268" s="67"/>
      <c r="V268" s="1"/>
      <c r="W268" s="1"/>
      <c r="X268" s="1"/>
      <c r="Y268" s="1"/>
    </row>
    <row r="269" spans="1:25" x14ac:dyDescent="0.35">
      <c r="A269" s="1"/>
      <c r="B269" s="1"/>
      <c r="C269" s="4"/>
      <c r="D269" s="1"/>
      <c r="E269" s="1"/>
      <c r="F269" s="1"/>
      <c r="G269" s="1"/>
      <c r="H269" s="1"/>
      <c r="I269" s="1"/>
      <c r="J269" s="1"/>
      <c r="K269" s="1"/>
      <c r="L269" s="68" t="str">
        <f t="shared" si="4"/>
        <v>Yes</v>
      </c>
      <c r="M269" s="4"/>
      <c r="N269" s="4"/>
      <c r="O269" s="68" t="str">
        <f>IF(ISBLANK(M269), "", IF(ISBLANK(N269), "Yes", IF(N269 &lt; 'County Names to hide'!$C$2, "No", "Yes")))</f>
        <v/>
      </c>
      <c r="P269" s="4"/>
      <c r="Q269" s="4"/>
      <c r="R269" s="4"/>
      <c r="S269" s="4"/>
      <c r="T269" s="1"/>
      <c r="U269" s="67"/>
      <c r="V269" s="1"/>
      <c r="W269" s="1"/>
      <c r="X269" s="1"/>
      <c r="Y269" s="1"/>
    </row>
    <row r="270" spans="1:25" x14ac:dyDescent="0.35">
      <c r="A270" s="1"/>
      <c r="B270" s="1"/>
      <c r="C270" s="4"/>
      <c r="D270" s="1"/>
      <c r="E270" s="1"/>
      <c r="F270" s="1"/>
      <c r="G270" s="1"/>
      <c r="H270" s="1"/>
      <c r="I270" s="1"/>
      <c r="J270" s="1"/>
      <c r="K270" s="1"/>
      <c r="L270" s="68" t="str">
        <f t="shared" si="4"/>
        <v>Yes</v>
      </c>
      <c r="M270" s="4"/>
      <c r="N270" s="4"/>
      <c r="O270" s="68" t="str">
        <f>IF(ISBLANK(M270), "", IF(ISBLANK(N270), "Yes", IF(N270 &lt; 'County Names to hide'!$C$2, "No", "Yes")))</f>
        <v/>
      </c>
      <c r="P270" s="4"/>
      <c r="Q270" s="4"/>
      <c r="R270" s="4"/>
      <c r="S270" s="4"/>
      <c r="T270" s="1"/>
      <c r="U270" s="67"/>
      <c r="V270" s="1"/>
      <c r="W270" s="1"/>
      <c r="X270" s="1"/>
      <c r="Y270" s="1"/>
    </row>
    <row r="271" spans="1:25" x14ac:dyDescent="0.35">
      <c r="A271" s="1"/>
      <c r="B271" s="1"/>
      <c r="C271" s="4"/>
      <c r="D271" s="1"/>
      <c r="E271" s="1"/>
      <c r="F271" s="1"/>
      <c r="G271" s="1"/>
      <c r="H271" s="1"/>
      <c r="I271" s="1"/>
      <c r="J271" s="1"/>
      <c r="K271" s="1"/>
      <c r="L271" s="68" t="str">
        <f t="shared" si="4"/>
        <v>Yes</v>
      </c>
      <c r="M271" s="4"/>
      <c r="N271" s="4"/>
      <c r="O271" s="68" t="str">
        <f>IF(ISBLANK(M271), "", IF(ISBLANK(N271), "Yes", IF(N271 &lt; 'County Names to hide'!$C$2, "No", "Yes")))</f>
        <v/>
      </c>
      <c r="P271" s="4"/>
      <c r="Q271" s="4"/>
      <c r="R271" s="4"/>
      <c r="S271" s="4"/>
      <c r="T271" s="1"/>
      <c r="U271" s="67"/>
      <c r="V271" s="1"/>
      <c r="W271" s="1"/>
      <c r="X271" s="1"/>
      <c r="Y271" s="1"/>
    </row>
    <row r="272" spans="1:25" x14ac:dyDescent="0.35">
      <c r="A272" s="1"/>
      <c r="B272" s="1"/>
      <c r="C272" s="4"/>
      <c r="D272" s="1"/>
      <c r="E272" s="1"/>
      <c r="F272" s="1"/>
      <c r="G272" s="1"/>
      <c r="H272" s="1"/>
      <c r="I272" s="1"/>
      <c r="J272" s="1"/>
      <c r="K272" s="1"/>
      <c r="L272" s="68" t="str">
        <f t="shared" si="4"/>
        <v>Yes</v>
      </c>
      <c r="M272" s="4"/>
      <c r="N272" s="4"/>
      <c r="O272" s="68" t="str">
        <f>IF(ISBLANK(M272), "", IF(ISBLANK(N272), "Yes", IF(N272 &lt; 'County Names to hide'!$C$2, "No", "Yes")))</f>
        <v/>
      </c>
      <c r="P272" s="4"/>
      <c r="Q272" s="4"/>
      <c r="R272" s="4"/>
      <c r="S272" s="4"/>
      <c r="T272" s="1"/>
      <c r="U272" s="67"/>
      <c r="V272" s="1"/>
      <c r="W272" s="1"/>
      <c r="X272" s="1"/>
      <c r="Y272" s="1"/>
    </row>
    <row r="273" spans="1:25" x14ac:dyDescent="0.35">
      <c r="A273" s="1"/>
      <c r="B273" s="1"/>
      <c r="C273" s="4"/>
      <c r="D273" s="1"/>
      <c r="E273" s="1"/>
      <c r="F273" s="1"/>
      <c r="G273" s="1"/>
      <c r="H273" s="1"/>
      <c r="I273" s="1"/>
      <c r="J273" s="1"/>
      <c r="K273" s="1"/>
      <c r="L273" s="68" t="str">
        <f t="shared" si="4"/>
        <v>Yes</v>
      </c>
      <c r="M273" s="4"/>
      <c r="N273" s="4"/>
      <c r="O273" s="68" t="str">
        <f>IF(ISBLANK(M273), "", IF(ISBLANK(N273), "Yes", IF(N273 &lt; 'County Names to hide'!$C$2, "No", "Yes")))</f>
        <v/>
      </c>
      <c r="P273" s="4"/>
      <c r="Q273" s="4"/>
      <c r="R273" s="4"/>
      <c r="S273" s="4"/>
      <c r="T273" s="1"/>
      <c r="U273" s="67"/>
      <c r="V273" s="1"/>
      <c r="W273" s="1"/>
      <c r="X273" s="1"/>
      <c r="Y273" s="1"/>
    </row>
    <row r="274" spans="1:25" x14ac:dyDescent="0.35">
      <c r="A274" s="1"/>
      <c r="B274" s="1"/>
      <c r="C274" s="4"/>
      <c r="D274" s="1"/>
      <c r="E274" s="1"/>
      <c r="F274" s="1"/>
      <c r="G274" s="1"/>
      <c r="H274" s="1"/>
      <c r="I274" s="1"/>
      <c r="J274" s="1"/>
      <c r="K274" s="1"/>
      <c r="L274" s="68" t="str">
        <f t="shared" si="4"/>
        <v>Yes</v>
      </c>
      <c r="M274" s="4"/>
      <c r="N274" s="4"/>
      <c r="O274" s="68" t="str">
        <f>IF(ISBLANK(M274), "", IF(ISBLANK(N274), "Yes", IF(N274 &lt; 'County Names to hide'!$C$2, "No", "Yes")))</f>
        <v/>
      </c>
      <c r="P274" s="4"/>
      <c r="Q274" s="4"/>
      <c r="R274" s="4"/>
      <c r="S274" s="4"/>
      <c r="T274" s="1"/>
      <c r="U274" s="67"/>
      <c r="V274" s="1"/>
      <c r="W274" s="1"/>
      <c r="X274" s="1"/>
      <c r="Y274" s="1"/>
    </row>
    <row r="275" spans="1:25" x14ac:dyDescent="0.35">
      <c r="A275" s="1"/>
      <c r="B275" s="1"/>
      <c r="C275" s="4"/>
      <c r="D275" s="1"/>
      <c r="E275" s="1"/>
      <c r="F275" s="1"/>
      <c r="G275" s="1"/>
      <c r="H275" s="1"/>
      <c r="I275" s="1"/>
      <c r="J275" s="1"/>
      <c r="K275" s="1"/>
      <c r="L275" s="68" t="str">
        <f t="shared" si="4"/>
        <v>Yes</v>
      </c>
      <c r="M275" s="4"/>
      <c r="N275" s="4"/>
      <c r="O275" s="68" t="str">
        <f>IF(ISBLANK(M275), "", IF(ISBLANK(N275), "Yes", IF(N275 &lt; 'County Names to hide'!$C$2, "No", "Yes")))</f>
        <v/>
      </c>
      <c r="P275" s="4"/>
      <c r="Q275" s="4"/>
      <c r="R275" s="4"/>
      <c r="S275" s="4"/>
      <c r="T275" s="1"/>
      <c r="U275" s="67"/>
      <c r="V275" s="1"/>
      <c r="W275" s="1"/>
      <c r="X275" s="1"/>
      <c r="Y275" s="1"/>
    </row>
    <row r="276" spans="1:25" x14ac:dyDescent="0.35">
      <c r="A276" s="1"/>
      <c r="B276" s="1"/>
      <c r="C276" s="4"/>
      <c r="D276" s="1"/>
      <c r="E276" s="1"/>
      <c r="F276" s="1"/>
      <c r="G276" s="1"/>
      <c r="H276" s="1"/>
      <c r="I276" s="1"/>
      <c r="J276" s="1"/>
      <c r="K276" s="1"/>
      <c r="L276" s="68" t="str">
        <f t="shared" si="4"/>
        <v>Yes</v>
      </c>
      <c r="M276" s="4"/>
      <c r="N276" s="4"/>
      <c r="O276" s="68" t="str">
        <f>IF(ISBLANK(M276), "", IF(ISBLANK(N276), "Yes", IF(N276 &lt; 'County Names to hide'!$C$2, "No", "Yes")))</f>
        <v/>
      </c>
      <c r="P276" s="4"/>
      <c r="Q276" s="4"/>
      <c r="R276" s="4"/>
      <c r="S276" s="4"/>
      <c r="T276" s="1"/>
      <c r="U276" s="67"/>
      <c r="V276" s="1"/>
      <c r="W276" s="1"/>
      <c r="X276" s="1"/>
      <c r="Y276" s="1"/>
    </row>
    <row r="277" spans="1:25" x14ac:dyDescent="0.35">
      <c r="A277" s="1"/>
      <c r="B277" s="1"/>
      <c r="C277" s="4"/>
      <c r="D277" s="1"/>
      <c r="E277" s="1"/>
      <c r="F277" s="1"/>
      <c r="G277" s="1"/>
      <c r="H277" s="1"/>
      <c r="I277" s="1"/>
      <c r="J277" s="1"/>
      <c r="K277" s="1"/>
      <c r="L277" s="68" t="str">
        <f t="shared" si="4"/>
        <v>Yes</v>
      </c>
      <c r="M277" s="4"/>
      <c r="N277" s="4"/>
      <c r="O277" s="68" t="str">
        <f>IF(ISBLANK(M277), "", IF(ISBLANK(N277), "Yes", IF(N277 &lt; 'County Names to hide'!$C$2, "No", "Yes")))</f>
        <v/>
      </c>
      <c r="P277" s="4"/>
      <c r="Q277" s="4"/>
      <c r="R277" s="4"/>
      <c r="S277" s="4"/>
      <c r="T277" s="1"/>
      <c r="U277" s="67"/>
      <c r="V277" s="1"/>
      <c r="W277" s="1"/>
      <c r="X277" s="1"/>
      <c r="Y277" s="1"/>
    </row>
    <row r="278" spans="1:25" x14ac:dyDescent="0.35">
      <c r="A278" s="1"/>
      <c r="B278" s="1"/>
      <c r="C278" s="4"/>
      <c r="D278" s="1"/>
      <c r="E278" s="1"/>
      <c r="F278" s="1"/>
      <c r="G278" s="1"/>
      <c r="H278" s="1"/>
      <c r="I278" s="1"/>
      <c r="J278" s="1"/>
      <c r="K278" s="1"/>
      <c r="L278" s="68" t="str">
        <f t="shared" si="4"/>
        <v>Yes</v>
      </c>
      <c r="M278" s="4"/>
      <c r="N278" s="4"/>
      <c r="O278" s="68" t="str">
        <f>IF(ISBLANK(M278), "", IF(ISBLANK(N278), "Yes", IF(N278 &lt; 'County Names to hide'!$C$2, "No", "Yes")))</f>
        <v/>
      </c>
      <c r="P278" s="4"/>
      <c r="Q278" s="4"/>
      <c r="R278" s="4"/>
      <c r="S278" s="4"/>
      <c r="T278" s="1"/>
      <c r="U278" s="67"/>
      <c r="V278" s="1"/>
      <c r="W278" s="1"/>
      <c r="X278" s="1"/>
      <c r="Y278" s="1"/>
    </row>
    <row r="279" spans="1:25" x14ac:dyDescent="0.35">
      <c r="A279" s="1"/>
      <c r="B279" s="1"/>
      <c r="C279" s="4"/>
      <c r="D279" s="1"/>
      <c r="E279" s="1"/>
      <c r="F279" s="1"/>
      <c r="G279" s="1"/>
      <c r="H279" s="1"/>
      <c r="I279" s="1"/>
      <c r="J279" s="1"/>
      <c r="K279" s="1"/>
      <c r="L279" s="68" t="str">
        <f t="shared" si="4"/>
        <v>Yes</v>
      </c>
      <c r="M279" s="4"/>
      <c r="N279" s="4"/>
      <c r="O279" s="68" t="str">
        <f>IF(ISBLANK(M279), "", IF(ISBLANK(N279), "Yes", IF(N279 &lt; 'County Names to hide'!$C$2, "No", "Yes")))</f>
        <v/>
      </c>
      <c r="P279" s="4"/>
      <c r="Q279" s="4"/>
      <c r="R279" s="4"/>
      <c r="S279" s="4"/>
      <c r="T279" s="1"/>
      <c r="U279" s="67"/>
      <c r="V279" s="1"/>
      <c r="W279" s="1"/>
      <c r="X279" s="1"/>
      <c r="Y279" s="1"/>
    </row>
    <row r="280" spans="1:25" x14ac:dyDescent="0.35">
      <c r="A280" s="1"/>
      <c r="B280" s="1"/>
      <c r="C280" s="4"/>
      <c r="D280" s="1"/>
      <c r="E280" s="1"/>
      <c r="F280" s="1"/>
      <c r="G280" s="1"/>
      <c r="H280" s="1"/>
      <c r="I280" s="1"/>
      <c r="J280" s="1"/>
      <c r="K280" s="1"/>
      <c r="L280" s="68" t="str">
        <f t="shared" si="4"/>
        <v>Yes</v>
      </c>
      <c r="M280" s="4"/>
      <c r="N280" s="4"/>
      <c r="O280" s="68" t="str">
        <f>IF(ISBLANK(M280), "", IF(ISBLANK(N280), "Yes", IF(N280 &lt; 'County Names to hide'!$C$2, "No", "Yes")))</f>
        <v/>
      </c>
      <c r="P280" s="4"/>
      <c r="Q280" s="4"/>
      <c r="R280" s="4"/>
      <c r="S280" s="4"/>
      <c r="T280" s="1"/>
      <c r="U280" s="67"/>
      <c r="V280" s="1"/>
      <c r="W280" s="1"/>
      <c r="X280" s="1"/>
      <c r="Y280" s="1"/>
    </row>
    <row r="281" spans="1:25" x14ac:dyDescent="0.35">
      <c r="A281" s="1"/>
      <c r="B281" s="1"/>
      <c r="C281" s="4"/>
      <c r="D281" s="1"/>
      <c r="E281" s="1"/>
      <c r="F281" s="1"/>
      <c r="G281" s="1"/>
      <c r="H281" s="1"/>
      <c r="I281" s="1"/>
      <c r="J281" s="1"/>
      <c r="K281" s="1"/>
      <c r="L281" s="68" t="str">
        <f t="shared" si="4"/>
        <v>Yes</v>
      </c>
      <c r="M281" s="4"/>
      <c r="N281" s="4"/>
      <c r="O281" s="68" t="str">
        <f>IF(ISBLANK(M281), "", IF(ISBLANK(N281), "Yes", IF(N281 &lt; 'County Names to hide'!$C$2, "No", "Yes")))</f>
        <v/>
      </c>
      <c r="P281" s="4"/>
      <c r="Q281" s="4"/>
      <c r="R281" s="4"/>
      <c r="S281" s="4"/>
      <c r="T281" s="1"/>
      <c r="U281" s="67"/>
      <c r="V281" s="1"/>
      <c r="W281" s="1"/>
      <c r="X281" s="1"/>
      <c r="Y281" s="1"/>
    </row>
    <row r="282" spans="1:25" x14ac:dyDescent="0.35">
      <c r="A282" s="1"/>
      <c r="B282" s="1"/>
      <c r="C282" s="4"/>
      <c r="D282" s="1"/>
      <c r="E282" s="1"/>
      <c r="F282" s="1"/>
      <c r="G282" s="1"/>
      <c r="H282" s="1"/>
      <c r="I282" s="1"/>
      <c r="J282" s="1"/>
      <c r="K282" s="1"/>
      <c r="L282" s="68" t="str">
        <f t="shared" si="4"/>
        <v>Yes</v>
      </c>
      <c r="M282" s="4"/>
      <c r="N282" s="4"/>
      <c r="O282" s="68" t="str">
        <f>IF(ISBLANK(M282), "", IF(ISBLANK(N282), "Yes", IF(N282 &lt; 'County Names to hide'!$C$2, "No", "Yes")))</f>
        <v/>
      </c>
      <c r="P282" s="4"/>
      <c r="Q282" s="4"/>
      <c r="R282" s="4"/>
      <c r="S282" s="4"/>
      <c r="T282" s="1"/>
      <c r="U282" s="67"/>
      <c r="V282" s="1"/>
      <c r="W282" s="1"/>
      <c r="X282" s="1"/>
      <c r="Y282" s="1"/>
    </row>
    <row r="283" spans="1:25" x14ac:dyDescent="0.35">
      <c r="A283" s="1"/>
      <c r="B283" s="1"/>
      <c r="C283" s="4"/>
      <c r="D283" s="1"/>
      <c r="E283" s="1"/>
      <c r="F283" s="1"/>
      <c r="G283" s="1"/>
      <c r="H283" s="1"/>
      <c r="I283" s="1"/>
      <c r="J283" s="1"/>
      <c r="K283" s="1"/>
      <c r="L283" s="68" t="str">
        <f t="shared" si="4"/>
        <v>Yes</v>
      </c>
      <c r="M283" s="4"/>
      <c r="N283" s="4"/>
      <c r="O283" s="68" t="str">
        <f>IF(ISBLANK(M283), "", IF(ISBLANK(N283), "Yes", IF(N283 &lt; 'County Names to hide'!$C$2, "No", "Yes")))</f>
        <v/>
      </c>
      <c r="P283" s="4"/>
      <c r="Q283" s="4"/>
      <c r="R283" s="4"/>
      <c r="S283" s="4"/>
      <c r="T283" s="1"/>
      <c r="U283" s="67"/>
      <c r="V283" s="1"/>
      <c r="W283" s="1"/>
      <c r="X283" s="1"/>
      <c r="Y283" s="1"/>
    </row>
    <row r="284" spans="1:25" x14ac:dyDescent="0.35">
      <c r="A284" s="1"/>
      <c r="B284" s="1"/>
      <c r="C284" s="4"/>
      <c r="D284" s="1"/>
      <c r="E284" s="1"/>
      <c r="F284" s="1"/>
      <c r="G284" s="1"/>
      <c r="H284" s="1"/>
      <c r="I284" s="1"/>
      <c r="J284" s="1"/>
      <c r="K284" s="1"/>
      <c r="L284" s="68" t="str">
        <f t="shared" si="4"/>
        <v>Yes</v>
      </c>
      <c r="M284" s="4"/>
      <c r="N284" s="4"/>
      <c r="O284" s="68" t="str">
        <f>IF(ISBLANK(M284), "", IF(ISBLANK(N284), "Yes", IF(N284 &lt; 'County Names to hide'!$C$2, "No", "Yes")))</f>
        <v/>
      </c>
      <c r="P284" s="4"/>
      <c r="Q284" s="4"/>
      <c r="R284" s="4"/>
      <c r="S284" s="4"/>
      <c r="T284" s="1"/>
      <c r="U284" s="67"/>
      <c r="V284" s="1"/>
      <c r="W284" s="1"/>
      <c r="X284" s="1"/>
      <c r="Y284" s="1"/>
    </row>
    <row r="285" spans="1:25" x14ac:dyDescent="0.35">
      <c r="A285" s="1"/>
      <c r="B285" s="1"/>
      <c r="C285" s="4"/>
      <c r="D285" s="1"/>
      <c r="E285" s="1"/>
      <c r="F285" s="1"/>
      <c r="G285" s="1"/>
      <c r="H285" s="1"/>
      <c r="I285" s="1"/>
      <c r="J285" s="1"/>
      <c r="K285" s="1"/>
      <c r="L285" s="68" t="str">
        <f t="shared" si="4"/>
        <v>Yes</v>
      </c>
      <c r="M285" s="4"/>
      <c r="N285" s="4"/>
      <c r="O285" s="68" t="str">
        <f>IF(ISBLANK(M285), "", IF(ISBLANK(N285), "Yes", IF(N285 &lt; 'County Names to hide'!$C$2, "No", "Yes")))</f>
        <v/>
      </c>
      <c r="P285" s="4"/>
      <c r="Q285" s="4"/>
      <c r="R285" s="4"/>
      <c r="S285" s="4"/>
      <c r="T285" s="1"/>
      <c r="U285" s="67"/>
      <c r="V285" s="1"/>
      <c r="W285" s="1"/>
      <c r="X285" s="1"/>
      <c r="Y285" s="1"/>
    </row>
    <row r="286" spans="1:25" x14ac:dyDescent="0.35">
      <c r="A286" s="1"/>
      <c r="B286" s="1"/>
      <c r="C286" s="4"/>
      <c r="D286" s="1"/>
      <c r="E286" s="1"/>
      <c r="F286" s="1"/>
      <c r="G286" s="1"/>
      <c r="H286" s="1"/>
      <c r="I286" s="1"/>
      <c r="J286" s="1"/>
      <c r="K286" s="1"/>
      <c r="L286" s="68" t="str">
        <f t="shared" si="4"/>
        <v>Yes</v>
      </c>
      <c r="M286" s="4"/>
      <c r="N286" s="4"/>
      <c r="O286" s="68" t="str">
        <f>IF(ISBLANK(M286), "", IF(ISBLANK(N286), "Yes", IF(N286 &lt; 'County Names to hide'!$C$2, "No", "Yes")))</f>
        <v/>
      </c>
      <c r="P286" s="4"/>
      <c r="Q286" s="4"/>
      <c r="R286" s="4"/>
      <c r="S286" s="4"/>
      <c r="T286" s="1"/>
      <c r="U286" s="67"/>
      <c r="V286" s="1"/>
      <c r="W286" s="1"/>
      <c r="X286" s="1"/>
      <c r="Y286" s="1"/>
    </row>
    <row r="287" spans="1:25" x14ac:dyDescent="0.35">
      <c r="A287" s="1"/>
      <c r="B287" s="1"/>
      <c r="C287" s="4"/>
      <c r="D287" s="1"/>
      <c r="E287" s="1"/>
      <c r="F287" s="1"/>
      <c r="G287" s="1"/>
      <c r="H287" s="1"/>
      <c r="I287" s="1"/>
      <c r="J287" s="1"/>
      <c r="K287" s="1"/>
      <c r="L287" s="68" t="str">
        <f t="shared" si="4"/>
        <v>Yes</v>
      </c>
      <c r="M287" s="4"/>
      <c r="N287" s="4"/>
      <c r="O287" s="68" t="str">
        <f>IF(ISBLANK(M287), "", IF(ISBLANK(N287), "Yes", IF(N287 &lt; 'County Names to hide'!$C$2, "No", "Yes")))</f>
        <v/>
      </c>
      <c r="P287" s="4"/>
      <c r="Q287" s="4"/>
      <c r="R287" s="4"/>
      <c r="S287" s="4"/>
      <c r="T287" s="1"/>
      <c r="U287" s="67"/>
      <c r="V287" s="1"/>
      <c r="W287" s="1"/>
      <c r="X287" s="1"/>
      <c r="Y287" s="1"/>
    </row>
    <row r="288" spans="1:25" x14ac:dyDescent="0.35">
      <c r="A288" s="1"/>
      <c r="B288" s="1"/>
      <c r="C288" s="4"/>
      <c r="D288" s="1"/>
      <c r="E288" s="1"/>
      <c r="F288" s="1"/>
      <c r="G288" s="1"/>
      <c r="H288" s="1"/>
      <c r="I288" s="1"/>
      <c r="J288" s="1"/>
      <c r="K288" s="1"/>
      <c r="L288" s="68" t="str">
        <f t="shared" si="4"/>
        <v>Yes</v>
      </c>
      <c r="M288" s="4"/>
      <c r="N288" s="4"/>
      <c r="O288" s="68" t="str">
        <f>IF(ISBLANK(M288), "", IF(ISBLANK(N288), "Yes", IF(N288 &lt; 'County Names to hide'!$C$2, "No", "Yes")))</f>
        <v/>
      </c>
      <c r="P288" s="4"/>
      <c r="Q288" s="4"/>
      <c r="R288" s="4"/>
      <c r="S288" s="4"/>
      <c r="T288" s="1"/>
      <c r="U288" s="67"/>
      <c r="V288" s="1"/>
      <c r="W288" s="1"/>
      <c r="X288" s="1"/>
      <c r="Y288" s="1"/>
    </row>
    <row r="289" spans="1:25" x14ac:dyDescent="0.35">
      <c r="A289" s="1"/>
      <c r="B289" s="1"/>
      <c r="C289" s="4"/>
      <c r="D289" s="1"/>
      <c r="E289" s="1"/>
      <c r="F289" s="1"/>
      <c r="G289" s="1"/>
      <c r="H289" s="1"/>
      <c r="I289" s="1"/>
      <c r="J289" s="1"/>
      <c r="K289" s="1"/>
      <c r="L289" s="68" t="str">
        <f t="shared" si="4"/>
        <v>Yes</v>
      </c>
      <c r="M289" s="4"/>
      <c r="N289" s="4"/>
      <c r="O289" s="68" t="str">
        <f>IF(ISBLANK(M289), "", IF(ISBLANK(N289), "Yes", IF(N289 &lt; 'County Names to hide'!$C$2, "No", "Yes")))</f>
        <v/>
      </c>
      <c r="P289" s="4"/>
      <c r="Q289" s="4"/>
      <c r="R289" s="4"/>
      <c r="S289" s="4"/>
      <c r="T289" s="1"/>
      <c r="U289" s="67"/>
      <c r="V289" s="1"/>
      <c r="W289" s="1"/>
      <c r="X289" s="1"/>
      <c r="Y289" s="1"/>
    </row>
    <row r="290" spans="1:25" x14ac:dyDescent="0.35">
      <c r="A290" s="1"/>
      <c r="B290" s="1"/>
      <c r="C290" s="4"/>
      <c r="D290" s="1"/>
      <c r="E290" s="1"/>
      <c r="F290" s="1"/>
      <c r="G290" s="1"/>
      <c r="H290" s="1"/>
      <c r="I290" s="1"/>
      <c r="J290" s="1"/>
      <c r="K290" s="1"/>
      <c r="L290" s="68" t="str">
        <f t="shared" si="4"/>
        <v>Yes</v>
      </c>
      <c r="M290" s="4"/>
      <c r="N290" s="4"/>
      <c r="O290" s="68" t="str">
        <f>IF(ISBLANK(M290), "", IF(ISBLANK(N290), "Yes", IF(N290 &lt; 'County Names to hide'!$C$2, "No", "Yes")))</f>
        <v/>
      </c>
      <c r="P290" s="4"/>
      <c r="Q290" s="4"/>
      <c r="R290" s="4"/>
      <c r="S290" s="4"/>
      <c r="T290" s="1"/>
      <c r="U290" s="67"/>
      <c r="V290" s="1"/>
      <c r="W290" s="1"/>
      <c r="X290" s="1"/>
      <c r="Y290" s="1"/>
    </row>
    <row r="291" spans="1:25" x14ac:dyDescent="0.35">
      <c r="A291" s="1"/>
      <c r="B291" s="1"/>
      <c r="C291" s="4"/>
      <c r="D291" s="1"/>
      <c r="E291" s="1"/>
      <c r="F291" s="1"/>
      <c r="G291" s="1"/>
      <c r="H291" s="1"/>
      <c r="I291" s="1"/>
      <c r="J291" s="1"/>
      <c r="K291" s="1"/>
      <c r="L291" s="68" t="str">
        <f t="shared" si="4"/>
        <v>Yes</v>
      </c>
      <c r="M291" s="4"/>
      <c r="N291" s="4"/>
      <c r="O291" s="68" t="str">
        <f>IF(ISBLANK(M291), "", IF(ISBLANK(N291), "Yes", IF(N291 &lt; 'County Names to hide'!$C$2, "No", "Yes")))</f>
        <v/>
      </c>
      <c r="P291" s="4"/>
      <c r="Q291" s="4"/>
      <c r="R291" s="4"/>
      <c r="S291" s="4"/>
      <c r="T291" s="1"/>
      <c r="U291" s="67"/>
      <c r="V291" s="1"/>
      <c r="W291" s="1"/>
      <c r="X291" s="1"/>
      <c r="Y291" s="1"/>
    </row>
    <row r="292" spans="1:25" x14ac:dyDescent="0.35">
      <c r="A292" s="1"/>
      <c r="B292" s="1"/>
      <c r="C292" s="4"/>
      <c r="D292" s="1"/>
      <c r="E292" s="1"/>
      <c r="F292" s="1"/>
      <c r="G292" s="1"/>
      <c r="H292" s="1"/>
      <c r="I292" s="1"/>
      <c r="J292" s="1"/>
      <c r="K292" s="1"/>
      <c r="L292" s="68" t="str">
        <f t="shared" si="4"/>
        <v>Yes</v>
      </c>
      <c r="M292" s="4"/>
      <c r="N292" s="4"/>
      <c r="O292" s="68" t="str">
        <f>IF(ISBLANK(M292), "", IF(ISBLANK(N292), "Yes", IF(N292 &lt; 'County Names to hide'!$C$2, "No", "Yes")))</f>
        <v/>
      </c>
      <c r="P292" s="4"/>
      <c r="Q292" s="4"/>
      <c r="R292" s="4"/>
      <c r="S292" s="4"/>
      <c r="T292" s="1"/>
      <c r="U292" s="67"/>
      <c r="V292" s="1"/>
      <c r="W292" s="1"/>
      <c r="X292" s="1"/>
      <c r="Y292" s="1"/>
    </row>
    <row r="293" spans="1:25" x14ac:dyDescent="0.35">
      <c r="A293" s="1"/>
      <c r="B293" s="1"/>
      <c r="C293" s="4"/>
      <c r="D293" s="1"/>
      <c r="E293" s="1"/>
      <c r="F293" s="1"/>
      <c r="G293" s="1"/>
      <c r="H293" s="1"/>
      <c r="I293" s="1"/>
      <c r="J293" s="1"/>
      <c r="K293" s="1"/>
      <c r="L293" s="68" t="str">
        <f t="shared" si="4"/>
        <v>Yes</v>
      </c>
      <c r="M293" s="4"/>
      <c r="N293" s="4"/>
      <c r="O293" s="68" t="str">
        <f>IF(ISBLANK(M293), "", IF(ISBLANK(N293), "Yes", IF(N293 &lt; 'County Names to hide'!$C$2, "No", "Yes")))</f>
        <v/>
      </c>
      <c r="P293" s="4"/>
      <c r="Q293" s="4"/>
      <c r="R293" s="4"/>
      <c r="S293" s="4"/>
      <c r="T293" s="1"/>
      <c r="U293" s="67"/>
      <c r="V293" s="1"/>
      <c r="W293" s="1"/>
      <c r="X293" s="1"/>
      <c r="Y293" s="1"/>
    </row>
    <row r="294" spans="1:25" x14ac:dyDescent="0.35">
      <c r="A294" s="1"/>
      <c r="B294" s="1"/>
      <c r="C294" s="4"/>
      <c r="D294" s="1"/>
      <c r="E294" s="1"/>
      <c r="F294" s="1"/>
      <c r="G294" s="1"/>
      <c r="H294" s="1"/>
      <c r="I294" s="1"/>
      <c r="J294" s="1"/>
      <c r="K294" s="1"/>
      <c r="L294" s="68" t="str">
        <f t="shared" si="4"/>
        <v>Yes</v>
      </c>
      <c r="M294" s="4"/>
      <c r="N294" s="4"/>
      <c r="O294" s="68" t="str">
        <f>IF(ISBLANK(M294), "", IF(ISBLANK(N294), "Yes", IF(N294 &lt; 'County Names to hide'!$C$2, "No", "Yes")))</f>
        <v/>
      </c>
      <c r="P294" s="4"/>
      <c r="Q294" s="4"/>
      <c r="R294" s="4"/>
      <c r="S294" s="4"/>
      <c r="T294" s="1"/>
      <c r="U294" s="67"/>
      <c r="V294" s="1"/>
      <c r="W294" s="1"/>
      <c r="X294" s="1"/>
      <c r="Y294" s="1"/>
    </row>
    <row r="295" spans="1:25" x14ac:dyDescent="0.35">
      <c r="A295" s="1"/>
      <c r="B295" s="1"/>
      <c r="C295" s="4"/>
      <c r="D295" s="1"/>
      <c r="E295" s="1"/>
      <c r="F295" s="1"/>
      <c r="G295" s="1"/>
      <c r="H295" s="1"/>
      <c r="I295" s="1"/>
      <c r="J295" s="1"/>
      <c r="K295" s="1"/>
      <c r="L295" s="68" t="str">
        <f t="shared" si="4"/>
        <v>Yes</v>
      </c>
      <c r="M295" s="4"/>
      <c r="N295" s="4"/>
      <c r="O295" s="68" t="str">
        <f>IF(ISBLANK(M295), "", IF(ISBLANK(N295), "Yes", IF(N295 &lt; 'County Names to hide'!$C$2, "No", "Yes")))</f>
        <v/>
      </c>
      <c r="P295" s="4"/>
      <c r="Q295" s="4"/>
      <c r="R295" s="4"/>
      <c r="S295" s="4"/>
      <c r="T295" s="1"/>
      <c r="U295" s="67"/>
      <c r="V295" s="1"/>
      <c r="W295" s="1"/>
      <c r="X295" s="1"/>
      <c r="Y295" s="1"/>
    </row>
    <row r="296" spans="1:25" x14ac:dyDescent="0.35">
      <c r="A296" s="1"/>
      <c r="B296" s="1"/>
      <c r="C296" s="4"/>
      <c r="D296" s="1"/>
      <c r="E296" s="1"/>
      <c r="F296" s="1"/>
      <c r="G296" s="1"/>
      <c r="H296" s="1"/>
      <c r="I296" s="1"/>
      <c r="J296" s="1"/>
      <c r="K296" s="1"/>
      <c r="L296" s="68" t="str">
        <f t="shared" si="4"/>
        <v>Yes</v>
      </c>
      <c r="M296" s="4"/>
      <c r="N296" s="4"/>
      <c r="O296" s="68" t="str">
        <f>IF(ISBLANK(M296), "", IF(ISBLANK(N296), "Yes", IF(N296 &lt; 'County Names to hide'!$C$2, "No", "Yes")))</f>
        <v/>
      </c>
      <c r="P296" s="4"/>
      <c r="Q296" s="4"/>
      <c r="R296" s="4"/>
      <c r="S296" s="4"/>
      <c r="T296" s="1"/>
      <c r="U296" s="67"/>
      <c r="V296" s="1"/>
      <c r="W296" s="1"/>
      <c r="X296" s="1"/>
      <c r="Y296" s="1"/>
    </row>
    <row r="297" spans="1:25" x14ac:dyDescent="0.35">
      <c r="A297" s="1"/>
      <c r="B297" s="1"/>
      <c r="C297" s="4"/>
      <c r="D297" s="1"/>
      <c r="E297" s="1"/>
      <c r="F297" s="1"/>
      <c r="G297" s="1"/>
      <c r="H297" s="1"/>
      <c r="I297" s="1"/>
      <c r="J297" s="1"/>
      <c r="K297" s="1"/>
      <c r="L297" s="68" t="str">
        <f t="shared" si="4"/>
        <v>Yes</v>
      </c>
      <c r="M297" s="4"/>
      <c r="N297" s="4"/>
      <c r="O297" s="68" t="str">
        <f>IF(ISBLANK(M297), "", IF(ISBLANK(N297), "Yes", IF(N297 &lt; 'County Names to hide'!$C$2, "No", "Yes")))</f>
        <v/>
      </c>
      <c r="P297" s="4"/>
      <c r="Q297" s="4"/>
      <c r="R297" s="4"/>
      <c r="S297" s="4"/>
      <c r="T297" s="1"/>
      <c r="U297" s="67"/>
      <c r="V297" s="1"/>
      <c r="W297" s="1"/>
      <c r="X297" s="1"/>
      <c r="Y297" s="1"/>
    </row>
    <row r="298" spans="1:25" x14ac:dyDescent="0.35">
      <c r="A298" s="1"/>
      <c r="B298" s="1"/>
      <c r="C298" s="4"/>
      <c r="D298" s="1"/>
      <c r="E298" s="1"/>
      <c r="F298" s="1"/>
      <c r="G298" s="1"/>
      <c r="H298" s="1"/>
      <c r="I298" s="1"/>
      <c r="J298" s="1"/>
      <c r="K298" s="1"/>
      <c r="L298" s="68" t="str">
        <f t="shared" si="4"/>
        <v>Yes</v>
      </c>
      <c r="M298" s="4"/>
      <c r="N298" s="4"/>
      <c r="O298" s="68" t="str">
        <f>IF(ISBLANK(M298), "", IF(ISBLANK(N298), "Yes", IF(N298 &lt; 'County Names to hide'!$C$2, "No", "Yes")))</f>
        <v/>
      </c>
      <c r="P298" s="4"/>
      <c r="Q298" s="4"/>
      <c r="R298" s="4"/>
      <c r="S298" s="4"/>
      <c r="T298" s="1"/>
      <c r="U298" s="67"/>
      <c r="V298" s="1"/>
      <c r="W298" s="1"/>
      <c r="X298" s="1"/>
      <c r="Y298" s="1"/>
    </row>
    <row r="299" spans="1:25" x14ac:dyDescent="0.35">
      <c r="A299" s="1"/>
      <c r="B299" s="1"/>
      <c r="C299" s="4"/>
      <c r="D299" s="1"/>
      <c r="E299" s="1"/>
      <c r="F299" s="1"/>
      <c r="G299" s="1"/>
      <c r="H299" s="1"/>
      <c r="I299" s="1"/>
      <c r="J299" s="1"/>
      <c r="K299" s="1"/>
      <c r="L299" s="68" t="str">
        <f t="shared" si="4"/>
        <v>Yes</v>
      </c>
      <c r="M299" s="4"/>
      <c r="N299" s="4"/>
      <c r="O299" s="68" t="str">
        <f>IF(ISBLANK(M299), "", IF(ISBLANK(N299), "Yes", IF(N299 &lt; 'County Names to hide'!$C$2, "No", "Yes")))</f>
        <v/>
      </c>
      <c r="P299" s="4"/>
      <c r="Q299" s="4"/>
      <c r="R299" s="4"/>
      <c r="S299" s="4"/>
      <c r="T299" s="1"/>
      <c r="U299" s="67"/>
      <c r="V299" s="1"/>
      <c r="W299" s="1"/>
      <c r="X299" s="1"/>
      <c r="Y299" s="1"/>
    </row>
    <row r="300" spans="1:25" x14ac:dyDescent="0.35">
      <c r="A300" s="1"/>
      <c r="B300" s="1"/>
      <c r="C300" s="4"/>
      <c r="D300" s="1"/>
      <c r="E300" s="1"/>
      <c r="F300" s="1"/>
      <c r="G300" s="1"/>
      <c r="H300" s="1"/>
      <c r="I300" s="1"/>
      <c r="J300" s="1"/>
      <c r="K300" s="1"/>
      <c r="L300" s="68" t="str">
        <f t="shared" si="4"/>
        <v>Yes</v>
      </c>
      <c r="M300" s="4"/>
      <c r="N300" s="4"/>
      <c r="O300" s="68" t="str">
        <f>IF(ISBLANK(M300), "", IF(ISBLANK(N300), "Yes", IF(N300 &lt; 'County Names to hide'!$C$2, "No", "Yes")))</f>
        <v/>
      </c>
      <c r="P300" s="4"/>
      <c r="Q300" s="4"/>
      <c r="R300" s="4"/>
      <c r="S300" s="4"/>
      <c r="T300" s="1"/>
      <c r="U300" s="67"/>
      <c r="V300" s="1"/>
      <c r="W300" s="1"/>
      <c r="X300" s="1"/>
      <c r="Y300" s="1"/>
    </row>
    <row r="301" spans="1:25" x14ac:dyDescent="0.35">
      <c r="A301" s="1"/>
      <c r="B301" s="1"/>
      <c r="C301" s="4"/>
      <c r="D301" s="1"/>
      <c r="E301" s="1"/>
      <c r="F301" s="1"/>
      <c r="G301" s="1"/>
      <c r="H301" s="1"/>
      <c r="I301" s="1"/>
      <c r="J301" s="1"/>
      <c r="K301" s="1"/>
      <c r="L301" s="68" t="str">
        <f t="shared" si="4"/>
        <v>Yes</v>
      </c>
      <c r="M301" s="4"/>
      <c r="N301" s="4"/>
      <c r="O301" s="68" t="str">
        <f>IF(ISBLANK(M301), "", IF(ISBLANK(N301), "Yes", IF(N301 &lt; 'County Names to hide'!$C$2, "No", "Yes")))</f>
        <v/>
      </c>
      <c r="P301" s="4"/>
      <c r="Q301" s="4"/>
      <c r="R301" s="4"/>
      <c r="S301" s="4"/>
      <c r="T301" s="1"/>
      <c r="U301" s="67"/>
      <c r="V301" s="1"/>
      <c r="W301" s="1"/>
      <c r="X301" s="1"/>
      <c r="Y301" s="1"/>
    </row>
    <row r="302" spans="1:25" x14ac:dyDescent="0.35">
      <c r="A302" s="1"/>
      <c r="B302" s="1"/>
      <c r="C302" s="4"/>
      <c r="D302" s="1"/>
      <c r="E302" s="1"/>
      <c r="F302" s="1"/>
      <c r="G302" s="1"/>
      <c r="H302" s="1"/>
      <c r="I302" s="1"/>
      <c r="J302" s="1"/>
      <c r="K302" s="1"/>
      <c r="L302" s="68" t="str">
        <f t="shared" si="4"/>
        <v>Yes</v>
      </c>
      <c r="M302" s="4"/>
      <c r="N302" s="4"/>
      <c r="O302" s="68" t="str">
        <f>IF(ISBLANK(M302), "", IF(ISBLANK(N302), "Yes", IF(N302 &lt; 'County Names to hide'!$C$2, "No", "Yes")))</f>
        <v/>
      </c>
      <c r="P302" s="4"/>
      <c r="Q302" s="4"/>
      <c r="R302" s="4"/>
      <c r="S302" s="4"/>
      <c r="T302" s="1"/>
      <c r="U302" s="67"/>
      <c r="V302" s="1"/>
      <c r="W302" s="1"/>
      <c r="X302" s="1"/>
      <c r="Y302" s="1"/>
    </row>
    <row r="303" spans="1:25" x14ac:dyDescent="0.35">
      <c r="A303" s="1"/>
      <c r="B303" s="1"/>
      <c r="C303" s="4"/>
      <c r="D303" s="1"/>
      <c r="E303" s="1"/>
      <c r="F303" s="1"/>
      <c r="G303" s="1"/>
      <c r="H303" s="1"/>
      <c r="I303" s="1"/>
      <c r="J303" s="1"/>
      <c r="K303" s="1"/>
      <c r="L303" s="68" t="str">
        <f t="shared" si="4"/>
        <v>Yes</v>
      </c>
      <c r="M303" s="4"/>
      <c r="N303" s="4"/>
      <c r="O303" s="68" t="str">
        <f>IF(ISBLANK(M303), "", IF(ISBLANK(N303), "Yes", IF(N303 &lt; 'County Names to hide'!$C$2, "No", "Yes")))</f>
        <v/>
      </c>
      <c r="P303" s="4"/>
      <c r="Q303" s="4"/>
      <c r="R303" s="4"/>
      <c r="S303" s="4"/>
      <c r="T303" s="1"/>
      <c r="U303" s="67"/>
      <c r="V303" s="1"/>
      <c r="W303" s="1"/>
      <c r="X303" s="1"/>
      <c r="Y303" s="1"/>
    </row>
    <row r="304" spans="1:25" x14ac:dyDescent="0.35">
      <c r="A304" s="1"/>
      <c r="B304" s="1"/>
      <c r="C304" s="4"/>
      <c r="D304" s="1"/>
      <c r="E304" s="1"/>
      <c r="F304" s="1"/>
      <c r="G304" s="1"/>
      <c r="H304" s="1"/>
      <c r="I304" s="1"/>
      <c r="J304" s="1"/>
      <c r="K304" s="1"/>
      <c r="L304" s="68" t="str">
        <f t="shared" si="4"/>
        <v>Yes</v>
      </c>
      <c r="M304" s="4"/>
      <c r="N304" s="4"/>
      <c r="O304" s="68" t="str">
        <f>IF(ISBLANK(M304), "", IF(ISBLANK(N304), "Yes", IF(N304 &lt; 'County Names to hide'!$C$2, "No", "Yes")))</f>
        <v/>
      </c>
      <c r="P304" s="4"/>
      <c r="Q304" s="4"/>
      <c r="R304" s="4"/>
      <c r="S304" s="4"/>
      <c r="T304" s="1"/>
      <c r="U304" s="67"/>
      <c r="V304" s="1"/>
      <c r="W304" s="1"/>
      <c r="X304" s="1"/>
      <c r="Y304" s="1"/>
    </row>
    <row r="305" spans="1:25" x14ac:dyDescent="0.35">
      <c r="A305" s="1"/>
      <c r="B305" s="1"/>
      <c r="C305" s="4"/>
      <c r="D305" s="1"/>
      <c r="E305" s="1"/>
      <c r="F305" s="1"/>
      <c r="G305" s="1"/>
      <c r="H305" s="1"/>
      <c r="I305" s="1"/>
      <c r="J305" s="1"/>
      <c r="K305" s="1"/>
      <c r="L305" s="68" t="str">
        <f t="shared" si="4"/>
        <v>Yes</v>
      </c>
      <c r="M305" s="4"/>
      <c r="N305" s="4"/>
      <c r="O305" s="68" t="str">
        <f>IF(ISBLANK(M305), "", IF(ISBLANK(N305), "Yes", IF(N305 &lt; 'County Names to hide'!$C$2, "No", "Yes")))</f>
        <v/>
      </c>
      <c r="P305" s="4"/>
      <c r="Q305" s="4"/>
      <c r="R305" s="4"/>
      <c r="S305" s="4"/>
      <c r="T305" s="1"/>
      <c r="U305" s="67"/>
      <c r="V305" s="1"/>
      <c r="W305" s="1"/>
      <c r="X305" s="1"/>
      <c r="Y305" s="1"/>
    </row>
    <row r="306" spans="1:25" x14ac:dyDescent="0.35">
      <c r="A306" s="1"/>
      <c r="B306" s="1"/>
      <c r="C306" s="4"/>
      <c r="D306" s="1"/>
      <c r="E306" s="1"/>
      <c r="F306" s="1"/>
      <c r="G306" s="1"/>
      <c r="H306" s="1"/>
      <c r="I306" s="1"/>
      <c r="J306" s="1"/>
      <c r="K306" s="1"/>
      <c r="L306" s="68" t="str">
        <f t="shared" si="4"/>
        <v>Yes</v>
      </c>
      <c r="M306" s="4"/>
      <c r="N306" s="4"/>
      <c r="O306" s="68" t="str">
        <f>IF(ISBLANK(M306), "", IF(ISBLANK(N306), "Yes", IF(N306 &lt; 'County Names to hide'!$C$2, "No", "Yes")))</f>
        <v/>
      </c>
      <c r="P306" s="4"/>
      <c r="Q306" s="4"/>
      <c r="R306" s="4"/>
      <c r="S306" s="4"/>
      <c r="T306" s="1"/>
      <c r="U306" s="67"/>
      <c r="V306" s="1"/>
      <c r="W306" s="1"/>
      <c r="X306" s="1"/>
      <c r="Y306" s="1"/>
    </row>
    <row r="307" spans="1:25" x14ac:dyDescent="0.35">
      <c r="A307" s="1"/>
      <c r="B307" s="1"/>
      <c r="C307" s="4"/>
      <c r="D307" s="1"/>
      <c r="E307" s="1"/>
      <c r="F307" s="1"/>
      <c r="G307" s="1"/>
      <c r="H307" s="1"/>
      <c r="I307" s="1"/>
      <c r="J307" s="1"/>
      <c r="K307" s="1"/>
      <c r="L307" s="68" t="str">
        <f t="shared" si="4"/>
        <v>Yes</v>
      </c>
      <c r="M307" s="4"/>
      <c r="N307" s="4"/>
      <c r="O307" s="68" t="str">
        <f>IF(ISBLANK(M307), "", IF(ISBLANK(N307), "Yes", IF(N307 &lt; 'County Names to hide'!$C$2, "No", "Yes")))</f>
        <v/>
      </c>
      <c r="P307" s="4"/>
      <c r="Q307" s="4"/>
      <c r="R307" s="4"/>
      <c r="S307" s="4"/>
      <c r="T307" s="1"/>
      <c r="U307" s="67"/>
      <c r="V307" s="1"/>
      <c r="W307" s="1"/>
      <c r="X307" s="1"/>
      <c r="Y307" s="1"/>
    </row>
    <row r="308" spans="1:25" x14ac:dyDescent="0.35">
      <c r="A308" s="1"/>
      <c r="B308" s="1"/>
      <c r="C308" s="4"/>
      <c r="D308" s="1"/>
      <c r="E308" s="1"/>
      <c r="F308" s="1"/>
      <c r="G308" s="1"/>
      <c r="H308" s="1"/>
      <c r="I308" s="1"/>
      <c r="J308" s="1"/>
      <c r="K308" s="1"/>
      <c r="L308" s="68" t="str">
        <f t="shared" si="4"/>
        <v>Yes</v>
      </c>
      <c r="M308" s="4"/>
      <c r="N308" s="4"/>
      <c r="O308" s="68" t="str">
        <f>IF(ISBLANK(M308), "", IF(ISBLANK(N308), "Yes", IF(N308 &lt; 'County Names to hide'!$C$2, "No", "Yes")))</f>
        <v/>
      </c>
      <c r="P308" s="4"/>
      <c r="Q308" s="4"/>
      <c r="R308" s="4"/>
      <c r="S308" s="4"/>
      <c r="T308" s="1"/>
      <c r="U308" s="67"/>
      <c r="V308" s="1"/>
      <c r="W308" s="1"/>
      <c r="X308" s="1"/>
      <c r="Y308" s="1"/>
    </row>
    <row r="309" spans="1:25" x14ac:dyDescent="0.35">
      <c r="A309" s="1"/>
      <c r="B309" s="1"/>
      <c r="C309" s="4"/>
      <c r="D309" s="1"/>
      <c r="E309" s="1"/>
      <c r="F309" s="1"/>
      <c r="G309" s="1"/>
      <c r="H309" s="1"/>
      <c r="I309" s="1"/>
      <c r="J309" s="1"/>
      <c r="K309" s="1"/>
      <c r="L309" s="68" t="str">
        <f t="shared" si="4"/>
        <v>Yes</v>
      </c>
      <c r="M309" s="4"/>
      <c r="N309" s="4"/>
      <c r="O309" s="68" t="str">
        <f>IF(ISBLANK(M309), "", IF(ISBLANK(N309), "Yes", IF(N309 &lt; 'County Names to hide'!$C$2, "No", "Yes")))</f>
        <v/>
      </c>
      <c r="P309" s="4"/>
      <c r="Q309" s="4"/>
      <c r="R309" s="4"/>
      <c r="S309" s="4"/>
      <c r="T309" s="1"/>
      <c r="U309" s="67"/>
      <c r="V309" s="1"/>
      <c r="W309" s="1"/>
      <c r="X309" s="1"/>
      <c r="Y309" s="1"/>
    </row>
    <row r="310" spans="1:25" x14ac:dyDescent="0.35">
      <c r="A310" s="1"/>
      <c r="B310" s="1"/>
      <c r="C310" s="4"/>
      <c r="D310" s="1"/>
      <c r="E310" s="1"/>
      <c r="F310" s="1"/>
      <c r="G310" s="1"/>
      <c r="H310" s="1"/>
      <c r="I310" s="1"/>
      <c r="J310" s="1"/>
      <c r="K310" s="1"/>
      <c r="L310" s="68" t="str">
        <f t="shared" si="4"/>
        <v>Yes</v>
      </c>
      <c r="M310" s="4"/>
      <c r="N310" s="4"/>
      <c r="O310" s="68" t="str">
        <f>IF(ISBLANK(M310), "", IF(ISBLANK(N310), "Yes", IF(N310 &lt; 'County Names to hide'!$C$2, "No", "Yes")))</f>
        <v/>
      </c>
      <c r="P310" s="4"/>
      <c r="Q310" s="4"/>
      <c r="R310" s="4"/>
      <c r="S310" s="4"/>
      <c r="T310" s="1"/>
      <c r="U310" s="67"/>
      <c r="V310" s="1"/>
      <c r="W310" s="1"/>
      <c r="X310" s="1"/>
      <c r="Y310" s="1"/>
    </row>
    <row r="311" spans="1:25" x14ac:dyDescent="0.35">
      <c r="A311" s="1"/>
      <c r="B311" s="1"/>
      <c r="C311" s="4"/>
      <c r="D311" s="1"/>
      <c r="E311" s="1"/>
      <c r="F311" s="1"/>
      <c r="G311" s="1"/>
      <c r="H311" s="1"/>
      <c r="I311" s="1"/>
      <c r="J311" s="1"/>
      <c r="K311" s="1"/>
      <c r="L311" s="68" t="str">
        <f t="shared" si="4"/>
        <v>Yes</v>
      </c>
      <c r="M311" s="4"/>
      <c r="N311" s="4"/>
      <c r="O311" s="68" t="str">
        <f>IF(ISBLANK(M311), "", IF(ISBLANK(N311), "Yes", IF(N311 &lt; 'County Names to hide'!$C$2, "No", "Yes")))</f>
        <v/>
      </c>
      <c r="P311" s="4"/>
      <c r="Q311" s="4"/>
      <c r="R311" s="4"/>
      <c r="S311" s="4"/>
      <c r="T311" s="1"/>
      <c r="U311" s="67"/>
      <c r="V311" s="1"/>
      <c r="W311" s="1"/>
      <c r="X311" s="1"/>
      <c r="Y311" s="1"/>
    </row>
    <row r="312" spans="1:25" x14ac:dyDescent="0.35">
      <c r="A312" s="1"/>
      <c r="B312" s="1"/>
      <c r="C312" s="4"/>
      <c r="D312" s="1"/>
      <c r="E312" s="1"/>
      <c r="F312" s="1"/>
      <c r="G312" s="1"/>
      <c r="H312" s="1"/>
      <c r="I312" s="1"/>
      <c r="J312" s="1"/>
      <c r="K312" s="1"/>
      <c r="L312" s="68" t="str">
        <f t="shared" si="4"/>
        <v>Yes</v>
      </c>
      <c r="M312" s="4"/>
      <c r="N312" s="4"/>
      <c r="O312" s="68" t="str">
        <f>IF(ISBLANK(M312), "", IF(ISBLANK(N312), "Yes", IF(N312 &lt; 'County Names to hide'!$C$2, "No", "Yes")))</f>
        <v/>
      </c>
      <c r="P312" s="4"/>
      <c r="Q312" s="4"/>
      <c r="R312" s="4"/>
      <c r="S312" s="4"/>
      <c r="T312" s="1"/>
      <c r="U312" s="67"/>
      <c r="V312" s="1"/>
      <c r="W312" s="1"/>
      <c r="X312" s="1"/>
      <c r="Y312" s="1"/>
    </row>
    <row r="313" spans="1:25" x14ac:dyDescent="0.35">
      <c r="A313" s="1"/>
      <c r="B313" s="1"/>
      <c r="C313" s="4"/>
      <c r="D313" s="1"/>
      <c r="E313" s="1"/>
      <c r="F313" s="1"/>
      <c r="G313" s="1"/>
      <c r="H313" s="1"/>
      <c r="I313" s="1"/>
      <c r="J313" s="1"/>
      <c r="K313" s="1"/>
      <c r="L313" s="68" t="str">
        <f t="shared" si="4"/>
        <v>Yes</v>
      </c>
      <c r="M313" s="4"/>
      <c r="N313" s="4"/>
      <c r="O313" s="68" t="str">
        <f>IF(ISBLANK(M313), "", IF(ISBLANK(N313), "Yes", IF(N313 &lt; 'County Names to hide'!$C$2, "No", "Yes")))</f>
        <v/>
      </c>
      <c r="P313" s="4"/>
      <c r="Q313" s="4"/>
      <c r="R313" s="4"/>
      <c r="S313" s="4"/>
      <c r="T313" s="1"/>
      <c r="U313" s="67"/>
      <c r="V313" s="1"/>
      <c r="W313" s="1"/>
      <c r="X313" s="1"/>
      <c r="Y313" s="1"/>
    </row>
    <row r="314" spans="1:25" x14ac:dyDescent="0.35">
      <c r="A314" s="1"/>
      <c r="B314" s="1"/>
      <c r="C314" s="4"/>
      <c r="D314" s="1"/>
      <c r="E314" s="1"/>
      <c r="F314" s="1"/>
      <c r="G314" s="1"/>
      <c r="H314" s="1"/>
      <c r="I314" s="1"/>
      <c r="J314" s="1"/>
      <c r="K314" s="1"/>
      <c r="L314" s="68" t="str">
        <f t="shared" si="4"/>
        <v>Yes</v>
      </c>
      <c r="M314" s="4"/>
      <c r="N314" s="4"/>
      <c r="O314" s="68" t="str">
        <f>IF(ISBLANK(M314), "", IF(ISBLANK(N314), "Yes", IF(N314 &lt; 'County Names to hide'!$C$2, "No", "Yes")))</f>
        <v/>
      </c>
      <c r="P314" s="4"/>
      <c r="Q314" s="4"/>
      <c r="R314" s="4"/>
      <c r="S314" s="4"/>
      <c r="T314" s="1"/>
      <c r="U314" s="67"/>
      <c r="V314" s="1"/>
      <c r="W314" s="1"/>
      <c r="X314" s="1"/>
      <c r="Y314" s="1"/>
    </row>
    <row r="315" spans="1:25" x14ac:dyDescent="0.35">
      <c r="A315" s="1"/>
      <c r="B315" s="1"/>
      <c r="C315" s="4"/>
      <c r="D315" s="1"/>
      <c r="E315" s="1"/>
      <c r="F315" s="1"/>
      <c r="G315" s="1"/>
      <c r="H315" s="1"/>
      <c r="I315" s="1"/>
      <c r="J315" s="1"/>
      <c r="K315" s="1"/>
      <c r="L315" s="68" t="str">
        <f t="shared" si="4"/>
        <v>Yes</v>
      </c>
      <c r="M315" s="4"/>
      <c r="N315" s="4"/>
      <c r="O315" s="68" t="str">
        <f>IF(ISBLANK(M315), "", IF(ISBLANK(N315), "Yes", IF(N315 &lt; 'County Names to hide'!$C$2, "No", "Yes")))</f>
        <v/>
      </c>
      <c r="P315" s="4"/>
      <c r="Q315" s="4"/>
      <c r="R315" s="4"/>
      <c r="S315" s="4"/>
      <c r="T315" s="1"/>
      <c r="U315" s="67"/>
      <c r="V315" s="1"/>
      <c r="W315" s="1"/>
      <c r="X315" s="1"/>
      <c r="Y315" s="1"/>
    </row>
    <row r="316" spans="1:25" x14ac:dyDescent="0.35">
      <c r="A316" s="1"/>
      <c r="B316" s="1"/>
      <c r="C316" s="4"/>
      <c r="D316" s="1"/>
      <c r="E316" s="1"/>
      <c r="F316" s="1"/>
      <c r="G316" s="1"/>
      <c r="H316" s="1"/>
      <c r="I316" s="1"/>
      <c r="J316" s="1"/>
      <c r="K316" s="1"/>
      <c r="L316" s="68" t="str">
        <f t="shared" si="4"/>
        <v>Yes</v>
      </c>
      <c r="M316" s="4"/>
      <c r="N316" s="4"/>
      <c r="O316" s="68" t="str">
        <f>IF(ISBLANK(M316), "", IF(ISBLANK(N316), "Yes", IF(N316 &lt; 'County Names to hide'!$C$2, "No", "Yes")))</f>
        <v/>
      </c>
      <c r="P316" s="4"/>
      <c r="Q316" s="4"/>
      <c r="R316" s="4"/>
      <c r="S316" s="4"/>
      <c r="T316" s="1"/>
      <c r="U316" s="67"/>
      <c r="V316" s="1"/>
      <c r="W316" s="1"/>
      <c r="X316" s="1"/>
      <c r="Y316" s="1"/>
    </row>
    <row r="317" spans="1:25" x14ac:dyDescent="0.35">
      <c r="A317" s="1"/>
      <c r="B317" s="1"/>
      <c r="C317" s="4"/>
      <c r="D317" s="1"/>
      <c r="E317" s="1"/>
      <c r="F317" s="1"/>
      <c r="G317" s="1"/>
      <c r="H317" s="1"/>
      <c r="I317" s="1"/>
      <c r="J317" s="1"/>
      <c r="K317" s="1"/>
      <c r="L317" s="68" t="str">
        <f t="shared" si="4"/>
        <v>Yes</v>
      </c>
      <c r="M317" s="4"/>
      <c r="N317" s="4"/>
      <c r="O317" s="68" t="str">
        <f>IF(ISBLANK(M317), "", IF(ISBLANK(N317), "Yes", IF(N317 &lt; 'County Names to hide'!$C$2, "No", "Yes")))</f>
        <v/>
      </c>
      <c r="P317" s="4"/>
      <c r="Q317" s="4"/>
      <c r="R317" s="4"/>
      <c r="S317" s="4"/>
      <c r="T317" s="1"/>
      <c r="U317" s="67"/>
      <c r="V317" s="1"/>
      <c r="W317" s="1"/>
      <c r="X317" s="1"/>
      <c r="Y317" s="1"/>
    </row>
    <row r="318" spans="1:25" x14ac:dyDescent="0.35">
      <c r="A318" s="1"/>
      <c r="B318" s="1"/>
      <c r="C318" s="4"/>
      <c r="D318" s="1"/>
      <c r="E318" s="1"/>
      <c r="F318" s="1"/>
      <c r="G318" s="1"/>
      <c r="H318" s="1"/>
      <c r="I318" s="1"/>
      <c r="J318" s="1"/>
      <c r="K318" s="1"/>
      <c r="L318" s="68" t="str">
        <f t="shared" si="4"/>
        <v>Yes</v>
      </c>
      <c r="M318" s="4"/>
      <c r="N318" s="4"/>
      <c r="O318" s="68" t="str">
        <f>IF(ISBLANK(M318), "", IF(ISBLANK(N318), "Yes", IF(N318 &lt; 'County Names to hide'!$C$2, "No", "Yes")))</f>
        <v/>
      </c>
      <c r="P318" s="4"/>
      <c r="Q318" s="4"/>
      <c r="R318" s="4"/>
      <c r="S318" s="4"/>
      <c r="T318" s="1"/>
      <c r="U318" s="67"/>
      <c r="V318" s="1"/>
      <c r="W318" s="1"/>
      <c r="X318" s="1"/>
      <c r="Y318" s="1"/>
    </row>
    <row r="319" spans="1:25" x14ac:dyDescent="0.35">
      <c r="A319" s="1"/>
      <c r="B319" s="1"/>
      <c r="C319" s="4"/>
      <c r="D319" s="1"/>
      <c r="E319" s="1"/>
      <c r="F319" s="1"/>
      <c r="G319" s="1"/>
      <c r="H319" s="1"/>
      <c r="I319" s="1"/>
      <c r="J319" s="1"/>
      <c r="K319" s="1"/>
      <c r="L319" s="68" t="str">
        <f t="shared" si="4"/>
        <v>Yes</v>
      </c>
      <c r="M319" s="4"/>
      <c r="N319" s="4"/>
      <c r="O319" s="68" t="str">
        <f>IF(ISBLANK(M319), "", IF(ISBLANK(N319), "Yes", IF(N319 &lt; 'County Names to hide'!$C$2, "No", "Yes")))</f>
        <v/>
      </c>
      <c r="P319" s="4"/>
      <c r="Q319" s="4"/>
      <c r="R319" s="4"/>
      <c r="S319" s="4"/>
      <c r="T319" s="1"/>
      <c r="U319" s="67"/>
      <c r="V319" s="1"/>
      <c r="W319" s="1"/>
      <c r="X319" s="1"/>
      <c r="Y319" s="1"/>
    </row>
    <row r="320" spans="1:25" x14ac:dyDescent="0.35">
      <c r="A320" s="1"/>
      <c r="B320" s="1"/>
      <c r="C320" s="4"/>
      <c r="D320" s="1"/>
      <c r="E320" s="1"/>
      <c r="F320" s="1"/>
      <c r="G320" s="1"/>
      <c r="H320" s="1"/>
      <c r="I320" s="1"/>
      <c r="J320" s="1"/>
      <c r="K320" s="1"/>
      <c r="L320" s="68" t="str">
        <f t="shared" si="4"/>
        <v>Yes</v>
      </c>
      <c r="M320" s="4"/>
      <c r="N320" s="4"/>
      <c r="O320" s="68" t="str">
        <f>IF(ISBLANK(M320), "", IF(ISBLANK(N320), "Yes", IF(N320 &lt; 'County Names to hide'!$C$2, "No", "Yes")))</f>
        <v/>
      </c>
      <c r="P320" s="4"/>
      <c r="Q320" s="4"/>
      <c r="R320" s="4"/>
      <c r="S320" s="4"/>
      <c r="T320" s="1"/>
      <c r="U320" s="67"/>
      <c r="V320" s="1"/>
      <c r="W320" s="1"/>
      <c r="X320" s="1"/>
      <c r="Y320" s="1"/>
    </row>
    <row r="321" spans="1:25" x14ac:dyDescent="0.35">
      <c r="A321" s="1"/>
      <c r="B321" s="1"/>
      <c r="C321" s="4"/>
      <c r="D321" s="1"/>
      <c r="E321" s="1"/>
      <c r="F321" s="1"/>
      <c r="G321" s="1"/>
      <c r="H321" s="1"/>
      <c r="I321" s="1"/>
      <c r="J321" s="1"/>
      <c r="K321" s="1"/>
      <c r="L321" s="68" t="str">
        <f t="shared" si="4"/>
        <v>Yes</v>
      </c>
      <c r="M321" s="4"/>
      <c r="N321" s="4"/>
      <c r="O321" s="68" t="str">
        <f>IF(ISBLANK(M321), "", IF(ISBLANK(N321), "Yes", IF(N321 &lt; 'County Names to hide'!$C$2, "No", "Yes")))</f>
        <v/>
      </c>
      <c r="P321" s="4"/>
      <c r="Q321" s="4"/>
      <c r="R321" s="4"/>
      <c r="S321" s="4"/>
      <c r="T321" s="1"/>
      <c r="U321" s="67"/>
      <c r="V321" s="1"/>
      <c r="W321" s="1"/>
      <c r="X321" s="1"/>
      <c r="Y321" s="1"/>
    </row>
    <row r="322" spans="1:25" x14ac:dyDescent="0.35">
      <c r="A322" s="1"/>
      <c r="B322" s="1"/>
      <c r="C322" s="4"/>
      <c r="D322" s="1"/>
      <c r="E322" s="1"/>
      <c r="F322" s="1"/>
      <c r="G322" s="1"/>
      <c r="H322" s="1"/>
      <c r="I322" s="1"/>
      <c r="J322" s="1"/>
      <c r="K322" s="1"/>
      <c r="L322" s="68" t="str">
        <f t="shared" si="4"/>
        <v>Yes</v>
      </c>
      <c r="M322" s="4"/>
      <c r="N322" s="4"/>
      <c r="O322" s="68" t="str">
        <f>IF(ISBLANK(M322), "", IF(ISBLANK(N322), "Yes", IF(N322 &lt; 'County Names to hide'!$C$2, "No", "Yes")))</f>
        <v/>
      </c>
      <c r="P322" s="4"/>
      <c r="Q322" s="4"/>
      <c r="R322" s="4"/>
      <c r="S322" s="4"/>
      <c r="T322" s="1"/>
      <c r="U322" s="67"/>
      <c r="V322" s="1"/>
      <c r="W322" s="1"/>
      <c r="X322" s="1"/>
      <c r="Y322" s="1"/>
    </row>
    <row r="323" spans="1:25" x14ac:dyDescent="0.35">
      <c r="A323" s="1"/>
      <c r="B323" s="1"/>
      <c r="C323" s="4"/>
      <c r="D323" s="1"/>
      <c r="E323" s="1"/>
      <c r="F323" s="1"/>
      <c r="G323" s="1"/>
      <c r="H323" s="1"/>
      <c r="I323" s="1"/>
      <c r="J323" s="1"/>
      <c r="K323" s="1"/>
      <c r="L323" s="68" t="str">
        <f t="shared" si="4"/>
        <v>Yes</v>
      </c>
      <c r="M323" s="4"/>
      <c r="N323" s="4"/>
      <c r="O323" s="68" t="str">
        <f>IF(ISBLANK(M323), "", IF(ISBLANK(N323), "Yes", IF(N323 &lt; 'County Names to hide'!$C$2, "No", "Yes")))</f>
        <v/>
      </c>
      <c r="P323" s="4"/>
      <c r="Q323" s="4"/>
      <c r="R323" s="4"/>
      <c r="S323" s="4"/>
      <c r="T323" s="1"/>
      <c r="U323" s="67"/>
      <c r="V323" s="1"/>
      <c r="W323" s="1"/>
      <c r="X323" s="1"/>
      <c r="Y323" s="1"/>
    </row>
    <row r="324" spans="1:25" x14ac:dyDescent="0.35">
      <c r="A324" s="1"/>
      <c r="B324" s="1"/>
      <c r="C324" s="4"/>
      <c r="D324" s="1"/>
      <c r="E324" s="1"/>
      <c r="F324" s="1"/>
      <c r="G324" s="1"/>
      <c r="H324" s="1"/>
      <c r="I324" s="1"/>
      <c r="J324" s="1"/>
      <c r="K324" s="1"/>
      <c r="L324" s="68" t="str">
        <f t="shared" si="4"/>
        <v>Yes</v>
      </c>
      <c r="M324" s="4"/>
      <c r="N324" s="4"/>
      <c r="O324" s="68" t="str">
        <f>IF(ISBLANK(M324), "", IF(ISBLANK(N324), "Yes", IF(N324 &lt; 'County Names to hide'!$C$2, "No", "Yes")))</f>
        <v/>
      </c>
      <c r="P324" s="4"/>
      <c r="Q324" s="4"/>
      <c r="R324" s="4"/>
      <c r="S324" s="4"/>
      <c r="T324" s="1"/>
      <c r="U324" s="67"/>
      <c r="V324" s="1"/>
      <c r="W324" s="1"/>
      <c r="X324" s="1"/>
      <c r="Y324" s="1"/>
    </row>
    <row r="325" spans="1:25" x14ac:dyDescent="0.35">
      <c r="A325" s="1"/>
      <c r="B325" s="1"/>
      <c r="C325" s="4"/>
      <c r="D325" s="1"/>
      <c r="E325" s="1"/>
      <c r="F325" s="1"/>
      <c r="G325" s="1"/>
      <c r="H325" s="1"/>
      <c r="I325" s="1"/>
      <c r="J325" s="1"/>
      <c r="K325" s="1"/>
      <c r="L325" s="68" t="str">
        <f t="shared" ref="L325:L388" si="5">IF(COUNTIF(F325:J325, "Yes")&gt;0, "No", "Yes")</f>
        <v>Yes</v>
      </c>
      <c r="M325" s="4"/>
      <c r="N325" s="4"/>
      <c r="O325" s="68" t="str">
        <f>IF(ISBLANK(M325), "", IF(ISBLANK(N325), "Yes", IF(N325 &lt; 'County Names to hide'!$C$2, "No", "Yes")))</f>
        <v/>
      </c>
      <c r="P325" s="4"/>
      <c r="Q325" s="4"/>
      <c r="R325" s="4"/>
      <c r="S325" s="4"/>
      <c r="T325" s="1"/>
      <c r="U325" s="67"/>
      <c r="V325" s="1"/>
      <c r="W325" s="1"/>
      <c r="X325" s="1"/>
      <c r="Y325" s="1"/>
    </row>
    <row r="326" spans="1:25" x14ac:dyDescent="0.35">
      <c r="A326" s="1"/>
      <c r="B326" s="1"/>
      <c r="C326" s="4"/>
      <c r="D326" s="1"/>
      <c r="E326" s="1"/>
      <c r="F326" s="1"/>
      <c r="G326" s="1"/>
      <c r="H326" s="1"/>
      <c r="I326" s="1"/>
      <c r="J326" s="1"/>
      <c r="K326" s="1"/>
      <c r="L326" s="68" t="str">
        <f t="shared" si="5"/>
        <v>Yes</v>
      </c>
      <c r="M326" s="4"/>
      <c r="N326" s="4"/>
      <c r="O326" s="68" t="str">
        <f>IF(ISBLANK(M326), "", IF(ISBLANK(N326), "Yes", IF(N326 &lt; 'County Names to hide'!$C$2, "No", "Yes")))</f>
        <v/>
      </c>
      <c r="P326" s="4"/>
      <c r="Q326" s="4"/>
      <c r="R326" s="4"/>
      <c r="S326" s="4"/>
      <c r="T326" s="1"/>
      <c r="U326" s="67"/>
      <c r="V326" s="1"/>
      <c r="W326" s="1"/>
      <c r="X326" s="1"/>
      <c r="Y326" s="1"/>
    </row>
    <row r="327" spans="1:25" x14ac:dyDescent="0.35">
      <c r="A327" s="1"/>
      <c r="B327" s="1"/>
      <c r="C327" s="4"/>
      <c r="D327" s="1"/>
      <c r="E327" s="1"/>
      <c r="F327" s="1"/>
      <c r="G327" s="1"/>
      <c r="H327" s="1"/>
      <c r="I327" s="1"/>
      <c r="J327" s="1"/>
      <c r="K327" s="1"/>
      <c r="L327" s="68" t="str">
        <f t="shared" si="5"/>
        <v>Yes</v>
      </c>
      <c r="M327" s="4"/>
      <c r="N327" s="4"/>
      <c r="O327" s="68" t="str">
        <f>IF(ISBLANK(M327), "", IF(ISBLANK(N327), "Yes", IF(N327 &lt; 'County Names to hide'!$C$2, "No", "Yes")))</f>
        <v/>
      </c>
      <c r="P327" s="4"/>
      <c r="Q327" s="4"/>
      <c r="R327" s="4"/>
      <c r="S327" s="4"/>
      <c r="T327" s="1"/>
      <c r="U327" s="67"/>
      <c r="V327" s="1"/>
      <c r="W327" s="1"/>
      <c r="X327" s="1"/>
      <c r="Y327" s="1"/>
    </row>
    <row r="328" spans="1:25" x14ac:dyDescent="0.35">
      <c r="A328" s="1"/>
      <c r="B328" s="1"/>
      <c r="C328" s="4"/>
      <c r="D328" s="1"/>
      <c r="E328" s="1"/>
      <c r="F328" s="1"/>
      <c r="G328" s="1"/>
      <c r="H328" s="1"/>
      <c r="I328" s="1"/>
      <c r="J328" s="1"/>
      <c r="K328" s="1"/>
      <c r="L328" s="68" t="str">
        <f t="shared" si="5"/>
        <v>Yes</v>
      </c>
      <c r="M328" s="4"/>
      <c r="N328" s="4"/>
      <c r="O328" s="68" t="str">
        <f>IF(ISBLANK(M328), "", IF(ISBLANK(N328), "Yes", IF(N328 &lt; 'County Names to hide'!$C$2, "No", "Yes")))</f>
        <v/>
      </c>
      <c r="P328" s="4"/>
      <c r="Q328" s="4"/>
      <c r="R328" s="4"/>
      <c r="S328" s="4"/>
      <c r="T328" s="1"/>
      <c r="U328" s="67"/>
      <c r="V328" s="1"/>
      <c r="W328" s="1"/>
      <c r="X328" s="1"/>
      <c r="Y328" s="1"/>
    </row>
    <row r="329" spans="1:25" x14ac:dyDescent="0.35">
      <c r="A329" s="1"/>
      <c r="B329" s="1"/>
      <c r="C329" s="4"/>
      <c r="D329" s="1"/>
      <c r="E329" s="1"/>
      <c r="F329" s="1"/>
      <c r="G329" s="1"/>
      <c r="H329" s="1"/>
      <c r="I329" s="1"/>
      <c r="J329" s="1"/>
      <c r="K329" s="1"/>
      <c r="L329" s="68" t="str">
        <f t="shared" si="5"/>
        <v>Yes</v>
      </c>
      <c r="M329" s="4"/>
      <c r="N329" s="4"/>
      <c r="O329" s="68" t="str">
        <f>IF(ISBLANK(M329), "", IF(ISBLANK(N329), "Yes", IF(N329 &lt; 'County Names to hide'!$C$2, "No", "Yes")))</f>
        <v/>
      </c>
      <c r="P329" s="4"/>
      <c r="Q329" s="4"/>
      <c r="R329" s="4"/>
      <c r="S329" s="4"/>
      <c r="T329" s="1"/>
      <c r="U329" s="67"/>
      <c r="V329" s="1"/>
      <c r="W329" s="1"/>
      <c r="X329" s="1"/>
      <c r="Y329" s="1"/>
    </row>
    <row r="330" spans="1:25" x14ac:dyDescent="0.35">
      <c r="A330" s="1"/>
      <c r="B330" s="1"/>
      <c r="C330" s="4"/>
      <c r="D330" s="1"/>
      <c r="E330" s="1"/>
      <c r="F330" s="1"/>
      <c r="G330" s="1"/>
      <c r="H330" s="1"/>
      <c r="I330" s="1"/>
      <c r="J330" s="1"/>
      <c r="K330" s="1"/>
      <c r="L330" s="68" t="str">
        <f t="shared" si="5"/>
        <v>Yes</v>
      </c>
      <c r="M330" s="4"/>
      <c r="N330" s="4"/>
      <c r="O330" s="68" t="str">
        <f>IF(ISBLANK(M330), "", IF(ISBLANK(N330), "Yes", IF(N330 &lt; 'County Names to hide'!$C$2, "No", "Yes")))</f>
        <v/>
      </c>
      <c r="P330" s="4"/>
      <c r="Q330" s="4"/>
      <c r="R330" s="4"/>
      <c r="S330" s="4"/>
      <c r="T330" s="1"/>
      <c r="U330" s="67"/>
      <c r="V330" s="1"/>
      <c r="W330" s="1"/>
      <c r="X330" s="1"/>
      <c r="Y330" s="1"/>
    </row>
    <row r="331" spans="1:25" x14ac:dyDescent="0.35">
      <c r="A331" s="1"/>
      <c r="B331" s="1"/>
      <c r="C331" s="4"/>
      <c r="D331" s="1"/>
      <c r="E331" s="1"/>
      <c r="F331" s="1"/>
      <c r="G331" s="1"/>
      <c r="H331" s="1"/>
      <c r="I331" s="1"/>
      <c r="J331" s="1"/>
      <c r="K331" s="1"/>
      <c r="L331" s="68" t="str">
        <f t="shared" si="5"/>
        <v>Yes</v>
      </c>
      <c r="M331" s="4"/>
      <c r="N331" s="4"/>
      <c r="O331" s="68" t="str">
        <f>IF(ISBLANK(M331), "", IF(ISBLANK(N331), "Yes", IF(N331 &lt; 'County Names to hide'!$C$2, "No", "Yes")))</f>
        <v/>
      </c>
      <c r="P331" s="4"/>
      <c r="Q331" s="4"/>
      <c r="R331" s="4"/>
      <c r="S331" s="4"/>
      <c r="T331" s="1"/>
      <c r="U331" s="67"/>
      <c r="V331" s="1"/>
      <c r="W331" s="1"/>
      <c r="X331" s="1"/>
      <c r="Y331" s="1"/>
    </row>
    <row r="332" spans="1:25" x14ac:dyDescent="0.35">
      <c r="A332" s="1"/>
      <c r="B332" s="1"/>
      <c r="C332" s="4"/>
      <c r="D332" s="1"/>
      <c r="E332" s="1"/>
      <c r="F332" s="1"/>
      <c r="G332" s="1"/>
      <c r="H332" s="1"/>
      <c r="I332" s="1"/>
      <c r="J332" s="1"/>
      <c r="K332" s="1"/>
      <c r="L332" s="68" t="str">
        <f t="shared" si="5"/>
        <v>Yes</v>
      </c>
      <c r="M332" s="4"/>
      <c r="N332" s="4"/>
      <c r="O332" s="68" t="str">
        <f>IF(ISBLANK(M332), "", IF(ISBLANK(N332), "Yes", IF(N332 &lt; 'County Names to hide'!$C$2, "No", "Yes")))</f>
        <v/>
      </c>
      <c r="P332" s="4"/>
      <c r="Q332" s="4"/>
      <c r="R332" s="4"/>
      <c r="S332" s="4"/>
      <c r="T332" s="1"/>
      <c r="U332" s="67"/>
      <c r="V332" s="1"/>
      <c r="W332" s="1"/>
      <c r="X332" s="1"/>
      <c r="Y332" s="1"/>
    </row>
    <row r="333" spans="1:25" x14ac:dyDescent="0.35">
      <c r="A333" s="1"/>
      <c r="B333" s="1"/>
      <c r="C333" s="4"/>
      <c r="D333" s="1"/>
      <c r="E333" s="1"/>
      <c r="F333" s="1"/>
      <c r="G333" s="1"/>
      <c r="H333" s="1"/>
      <c r="I333" s="1"/>
      <c r="J333" s="1"/>
      <c r="K333" s="1"/>
      <c r="L333" s="68" t="str">
        <f t="shared" si="5"/>
        <v>Yes</v>
      </c>
      <c r="M333" s="4"/>
      <c r="N333" s="4"/>
      <c r="O333" s="68" t="str">
        <f>IF(ISBLANK(M333), "", IF(ISBLANK(N333), "Yes", IF(N333 &lt; 'County Names to hide'!$C$2, "No", "Yes")))</f>
        <v/>
      </c>
      <c r="P333" s="4"/>
      <c r="Q333" s="4"/>
      <c r="R333" s="4"/>
      <c r="S333" s="4"/>
      <c r="T333" s="1"/>
      <c r="U333" s="67"/>
      <c r="V333" s="1"/>
      <c r="W333" s="1"/>
      <c r="X333" s="1"/>
      <c r="Y333" s="1"/>
    </row>
    <row r="334" spans="1:25" x14ac:dyDescent="0.35">
      <c r="A334" s="1"/>
      <c r="B334" s="1"/>
      <c r="C334" s="4"/>
      <c r="D334" s="1"/>
      <c r="E334" s="1"/>
      <c r="F334" s="1"/>
      <c r="G334" s="1"/>
      <c r="H334" s="1"/>
      <c r="I334" s="1"/>
      <c r="J334" s="1"/>
      <c r="K334" s="1"/>
      <c r="L334" s="68" t="str">
        <f t="shared" si="5"/>
        <v>Yes</v>
      </c>
      <c r="M334" s="4"/>
      <c r="N334" s="4"/>
      <c r="O334" s="68" t="str">
        <f>IF(ISBLANK(M334), "", IF(ISBLANK(N334), "Yes", IF(N334 &lt; 'County Names to hide'!$C$2, "No", "Yes")))</f>
        <v/>
      </c>
      <c r="P334" s="4"/>
      <c r="Q334" s="4"/>
      <c r="R334" s="4"/>
      <c r="S334" s="4"/>
      <c r="T334" s="1"/>
      <c r="U334" s="67"/>
      <c r="V334" s="1"/>
      <c r="W334" s="1"/>
      <c r="X334" s="1"/>
      <c r="Y334" s="1"/>
    </row>
    <row r="335" spans="1:25" x14ac:dyDescent="0.35">
      <c r="A335" s="1"/>
      <c r="B335" s="1"/>
      <c r="C335" s="4"/>
      <c r="D335" s="1"/>
      <c r="E335" s="1"/>
      <c r="F335" s="1"/>
      <c r="G335" s="1"/>
      <c r="H335" s="1"/>
      <c r="I335" s="1"/>
      <c r="J335" s="1"/>
      <c r="K335" s="1"/>
      <c r="L335" s="68" t="str">
        <f t="shared" si="5"/>
        <v>Yes</v>
      </c>
      <c r="M335" s="4"/>
      <c r="N335" s="4"/>
      <c r="O335" s="68" t="str">
        <f>IF(ISBLANK(M335), "", IF(ISBLANK(N335), "Yes", IF(N335 &lt; 'County Names to hide'!$C$2, "No", "Yes")))</f>
        <v/>
      </c>
      <c r="P335" s="4"/>
      <c r="Q335" s="4"/>
      <c r="R335" s="4"/>
      <c r="S335" s="4"/>
      <c r="T335" s="1"/>
      <c r="U335" s="67"/>
      <c r="V335" s="1"/>
      <c r="W335" s="1"/>
      <c r="X335" s="1"/>
      <c r="Y335" s="1"/>
    </row>
    <row r="336" spans="1:25" x14ac:dyDescent="0.35">
      <c r="A336" s="1"/>
      <c r="B336" s="1"/>
      <c r="C336" s="4"/>
      <c r="D336" s="1"/>
      <c r="E336" s="1"/>
      <c r="F336" s="1"/>
      <c r="G336" s="1"/>
      <c r="H336" s="1"/>
      <c r="I336" s="1"/>
      <c r="J336" s="1"/>
      <c r="K336" s="1"/>
      <c r="L336" s="68" t="str">
        <f t="shared" si="5"/>
        <v>Yes</v>
      </c>
      <c r="M336" s="4"/>
      <c r="N336" s="4"/>
      <c r="O336" s="68" t="str">
        <f>IF(ISBLANK(M336), "", IF(ISBLANK(N336), "Yes", IF(N336 &lt; 'County Names to hide'!$C$2, "No", "Yes")))</f>
        <v/>
      </c>
      <c r="P336" s="4"/>
      <c r="Q336" s="4"/>
      <c r="R336" s="4"/>
      <c r="S336" s="4"/>
      <c r="T336" s="1"/>
      <c r="U336" s="67"/>
      <c r="V336" s="1"/>
      <c r="W336" s="1"/>
      <c r="X336" s="1"/>
      <c r="Y336" s="1"/>
    </row>
    <row r="337" spans="1:25" x14ac:dyDescent="0.35">
      <c r="A337" s="1"/>
      <c r="B337" s="1"/>
      <c r="C337" s="4"/>
      <c r="D337" s="1"/>
      <c r="E337" s="1"/>
      <c r="F337" s="1"/>
      <c r="G337" s="1"/>
      <c r="H337" s="1"/>
      <c r="I337" s="1"/>
      <c r="J337" s="1"/>
      <c r="K337" s="1"/>
      <c r="L337" s="68" t="str">
        <f t="shared" si="5"/>
        <v>Yes</v>
      </c>
      <c r="M337" s="4"/>
      <c r="N337" s="4"/>
      <c r="O337" s="68" t="str">
        <f>IF(ISBLANK(M337), "", IF(ISBLANK(N337), "Yes", IF(N337 &lt; 'County Names to hide'!$C$2, "No", "Yes")))</f>
        <v/>
      </c>
      <c r="P337" s="4"/>
      <c r="Q337" s="4"/>
      <c r="R337" s="4"/>
      <c r="S337" s="4"/>
      <c r="T337" s="1"/>
      <c r="U337" s="67"/>
      <c r="V337" s="1"/>
      <c r="W337" s="1"/>
      <c r="X337" s="1"/>
      <c r="Y337" s="1"/>
    </row>
    <row r="338" spans="1:25" x14ac:dyDescent="0.35">
      <c r="A338" s="1"/>
      <c r="B338" s="1"/>
      <c r="C338" s="4"/>
      <c r="D338" s="1"/>
      <c r="E338" s="1"/>
      <c r="F338" s="1"/>
      <c r="G338" s="1"/>
      <c r="H338" s="1"/>
      <c r="I338" s="1"/>
      <c r="J338" s="1"/>
      <c r="K338" s="1"/>
      <c r="L338" s="68" t="str">
        <f t="shared" si="5"/>
        <v>Yes</v>
      </c>
      <c r="M338" s="4"/>
      <c r="N338" s="4"/>
      <c r="O338" s="68" t="str">
        <f>IF(ISBLANK(M338), "", IF(ISBLANK(N338), "Yes", IF(N338 &lt; 'County Names to hide'!$C$2, "No", "Yes")))</f>
        <v/>
      </c>
      <c r="P338" s="4"/>
      <c r="Q338" s="4"/>
      <c r="R338" s="4"/>
      <c r="S338" s="4"/>
      <c r="T338" s="1"/>
      <c r="U338" s="67"/>
      <c r="V338" s="1"/>
      <c r="W338" s="1"/>
      <c r="X338" s="1"/>
      <c r="Y338" s="1"/>
    </row>
    <row r="339" spans="1:25" x14ac:dyDescent="0.35">
      <c r="A339" s="1"/>
      <c r="B339" s="1"/>
      <c r="C339" s="4"/>
      <c r="D339" s="1"/>
      <c r="E339" s="1"/>
      <c r="F339" s="1"/>
      <c r="G339" s="1"/>
      <c r="H339" s="1"/>
      <c r="I339" s="1"/>
      <c r="J339" s="1"/>
      <c r="K339" s="1"/>
      <c r="L339" s="68" t="str">
        <f t="shared" si="5"/>
        <v>Yes</v>
      </c>
      <c r="M339" s="4"/>
      <c r="N339" s="4"/>
      <c r="O339" s="68" t="str">
        <f>IF(ISBLANK(M339), "", IF(ISBLANK(N339), "Yes", IF(N339 &lt; 'County Names to hide'!$C$2, "No", "Yes")))</f>
        <v/>
      </c>
      <c r="P339" s="4"/>
      <c r="Q339" s="4"/>
      <c r="R339" s="4"/>
      <c r="S339" s="4"/>
      <c r="T339" s="1"/>
      <c r="U339" s="67"/>
      <c r="V339" s="1"/>
      <c r="W339" s="1"/>
      <c r="X339" s="1"/>
      <c r="Y339" s="1"/>
    </row>
    <row r="340" spans="1:25" x14ac:dyDescent="0.35">
      <c r="A340" s="1"/>
      <c r="B340" s="1"/>
      <c r="C340" s="4"/>
      <c r="D340" s="1"/>
      <c r="E340" s="1"/>
      <c r="F340" s="1"/>
      <c r="G340" s="1"/>
      <c r="H340" s="1"/>
      <c r="I340" s="1"/>
      <c r="J340" s="1"/>
      <c r="K340" s="1"/>
      <c r="L340" s="68" t="str">
        <f t="shared" si="5"/>
        <v>Yes</v>
      </c>
      <c r="M340" s="4"/>
      <c r="N340" s="4"/>
      <c r="O340" s="68" t="str">
        <f>IF(ISBLANK(M340), "", IF(ISBLANK(N340), "Yes", IF(N340 &lt; 'County Names to hide'!$C$2, "No", "Yes")))</f>
        <v/>
      </c>
      <c r="P340" s="4"/>
      <c r="Q340" s="4"/>
      <c r="R340" s="4"/>
      <c r="S340" s="4"/>
      <c r="T340" s="1"/>
      <c r="U340" s="67"/>
      <c r="V340" s="1"/>
      <c r="W340" s="1"/>
      <c r="X340" s="1"/>
      <c r="Y340" s="1"/>
    </row>
    <row r="341" spans="1:25" x14ac:dyDescent="0.35">
      <c r="A341" s="1"/>
      <c r="B341" s="1"/>
      <c r="C341" s="4"/>
      <c r="D341" s="1"/>
      <c r="E341" s="1"/>
      <c r="F341" s="1"/>
      <c r="G341" s="1"/>
      <c r="H341" s="1"/>
      <c r="I341" s="1"/>
      <c r="J341" s="1"/>
      <c r="K341" s="1"/>
      <c r="L341" s="68" t="str">
        <f t="shared" si="5"/>
        <v>Yes</v>
      </c>
      <c r="M341" s="4"/>
      <c r="N341" s="4"/>
      <c r="O341" s="68" t="str">
        <f>IF(ISBLANK(M341), "", IF(ISBLANK(N341), "Yes", IF(N341 &lt; 'County Names to hide'!$C$2, "No", "Yes")))</f>
        <v/>
      </c>
      <c r="P341" s="4"/>
      <c r="Q341" s="4"/>
      <c r="R341" s="4"/>
      <c r="S341" s="4"/>
      <c r="T341" s="1"/>
      <c r="U341" s="67"/>
      <c r="V341" s="1"/>
      <c r="W341" s="1"/>
      <c r="X341" s="1"/>
      <c r="Y341" s="1"/>
    </row>
    <row r="342" spans="1:25" x14ac:dyDescent="0.35">
      <c r="A342" s="1"/>
      <c r="B342" s="1"/>
      <c r="C342" s="4"/>
      <c r="D342" s="1"/>
      <c r="E342" s="1"/>
      <c r="F342" s="1"/>
      <c r="G342" s="1"/>
      <c r="H342" s="1"/>
      <c r="I342" s="1"/>
      <c r="J342" s="1"/>
      <c r="K342" s="1"/>
      <c r="L342" s="68" t="str">
        <f t="shared" si="5"/>
        <v>Yes</v>
      </c>
      <c r="M342" s="4"/>
      <c r="N342" s="4"/>
      <c r="O342" s="68" t="str">
        <f>IF(ISBLANK(M342), "", IF(ISBLANK(N342), "Yes", IF(N342 &lt; 'County Names to hide'!$C$2, "No", "Yes")))</f>
        <v/>
      </c>
      <c r="P342" s="4"/>
      <c r="Q342" s="4"/>
      <c r="R342" s="4"/>
      <c r="S342" s="4"/>
      <c r="T342" s="1"/>
      <c r="U342" s="67"/>
      <c r="V342" s="1"/>
      <c r="W342" s="1"/>
      <c r="X342" s="1"/>
      <c r="Y342" s="1"/>
    </row>
    <row r="343" spans="1:25" x14ac:dyDescent="0.35">
      <c r="A343" s="1"/>
      <c r="B343" s="1"/>
      <c r="C343" s="4"/>
      <c r="D343" s="1"/>
      <c r="E343" s="1"/>
      <c r="F343" s="1"/>
      <c r="G343" s="1"/>
      <c r="H343" s="1"/>
      <c r="I343" s="1"/>
      <c r="J343" s="1"/>
      <c r="K343" s="1"/>
      <c r="L343" s="68" t="str">
        <f t="shared" si="5"/>
        <v>Yes</v>
      </c>
      <c r="M343" s="4"/>
      <c r="N343" s="4"/>
      <c r="O343" s="68" t="str">
        <f>IF(ISBLANK(M343), "", IF(ISBLANK(N343), "Yes", IF(N343 &lt; 'County Names to hide'!$C$2, "No", "Yes")))</f>
        <v/>
      </c>
      <c r="P343" s="4"/>
      <c r="Q343" s="4"/>
      <c r="R343" s="4"/>
      <c r="S343" s="4"/>
      <c r="T343" s="1"/>
      <c r="U343" s="67"/>
      <c r="V343" s="1"/>
      <c r="W343" s="1"/>
      <c r="X343" s="1"/>
      <c r="Y343" s="1"/>
    </row>
    <row r="344" spans="1:25" x14ac:dyDescent="0.35">
      <c r="A344" s="1"/>
      <c r="B344" s="1"/>
      <c r="C344" s="4"/>
      <c r="D344" s="1"/>
      <c r="E344" s="1"/>
      <c r="F344" s="1"/>
      <c r="G344" s="1"/>
      <c r="H344" s="1"/>
      <c r="I344" s="1"/>
      <c r="J344" s="1"/>
      <c r="K344" s="1"/>
      <c r="L344" s="68" t="str">
        <f t="shared" si="5"/>
        <v>Yes</v>
      </c>
      <c r="M344" s="4"/>
      <c r="N344" s="4"/>
      <c r="O344" s="68" t="str">
        <f>IF(ISBLANK(M344), "", IF(ISBLANK(N344), "Yes", IF(N344 &lt; 'County Names to hide'!$C$2, "No", "Yes")))</f>
        <v/>
      </c>
      <c r="P344" s="4"/>
      <c r="Q344" s="4"/>
      <c r="R344" s="4"/>
      <c r="S344" s="4"/>
      <c r="T344" s="1"/>
      <c r="U344" s="67"/>
      <c r="V344" s="1"/>
      <c r="W344" s="1"/>
      <c r="X344" s="1"/>
      <c r="Y344" s="1"/>
    </row>
    <row r="345" spans="1:25" x14ac:dyDescent="0.35">
      <c r="A345" s="1"/>
      <c r="B345" s="1"/>
      <c r="C345" s="4"/>
      <c r="D345" s="1"/>
      <c r="E345" s="1"/>
      <c r="F345" s="1"/>
      <c r="G345" s="1"/>
      <c r="H345" s="1"/>
      <c r="I345" s="1"/>
      <c r="J345" s="1"/>
      <c r="K345" s="1"/>
      <c r="L345" s="68" t="str">
        <f t="shared" si="5"/>
        <v>Yes</v>
      </c>
      <c r="M345" s="4"/>
      <c r="N345" s="4"/>
      <c r="O345" s="68" t="str">
        <f>IF(ISBLANK(M345), "", IF(ISBLANK(N345), "Yes", IF(N345 &lt; 'County Names to hide'!$C$2, "No", "Yes")))</f>
        <v/>
      </c>
      <c r="P345" s="4"/>
      <c r="Q345" s="4"/>
      <c r="R345" s="4"/>
      <c r="S345" s="4"/>
      <c r="T345" s="1"/>
      <c r="U345" s="67"/>
      <c r="V345" s="1"/>
      <c r="W345" s="1"/>
      <c r="X345" s="1"/>
      <c r="Y345" s="1"/>
    </row>
    <row r="346" spans="1:25" x14ac:dyDescent="0.35">
      <c r="A346" s="1"/>
      <c r="B346" s="1"/>
      <c r="C346" s="4"/>
      <c r="D346" s="1"/>
      <c r="E346" s="1"/>
      <c r="F346" s="1"/>
      <c r="G346" s="1"/>
      <c r="H346" s="1"/>
      <c r="I346" s="1"/>
      <c r="J346" s="1"/>
      <c r="K346" s="1"/>
      <c r="L346" s="68" t="str">
        <f t="shared" si="5"/>
        <v>Yes</v>
      </c>
      <c r="M346" s="4"/>
      <c r="N346" s="4"/>
      <c r="O346" s="68" t="str">
        <f>IF(ISBLANK(M346), "", IF(ISBLANK(N346), "Yes", IF(N346 &lt; 'County Names to hide'!$C$2, "No", "Yes")))</f>
        <v/>
      </c>
      <c r="P346" s="4"/>
      <c r="Q346" s="4"/>
      <c r="R346" s="4"/>
      <c r="S346" s="4"/>
      <c r="T346" s="1"/>
      <c r="U346" s="67"/>
      <c r="V346" s="1"/>
      <c r="W346" s="1"/>
      <c r="X346" s="1"/>
      <c r="Y346" s="1"/>
    </row>
    <row r="347" spans="1:25" x14ac:dyDescent="0.35">
      <c r="A347" s="1"/>
      <c r="B347" s="1"/>
      <c r="C347" s="4"/>
      <c r="D347" s="1"/>
      <c r="E347" s="1"/>
      <c r="F347" s="1"/>
      <c r="G347" s="1"/>
      <c r="H347" s="1"/>
      <c r="I347" s="1"/>
      <c r="J347" s="1"/>
      <c r="K347" s="1"/>
      <c r="L347" s="68" t="str">
        <f t="shared" si="5"/>
        <v>Yes</v>
      </c>
      <c r="M347" s="4"/>
      <c r="N347" s="4"/>
      <c r="O347" s="68" t="str">
        <f>IF(ISBLANK(M347), "", IF(ISBLANK(N347), "Yes", IF(N347 &lt; 'County Names to hide'!$C$2, "No", "Yes")))</f>
        <v/>
      </c>
      <c r="P347" s="4"/>
      <c r="Q347" s="4"/>
      <c r="R347" s="4"/>
      <c r="S347" s="4"/>
      <c r="T347" s="1"/>
      <c r="U347" s="67"/>
      <c r="V347" s="1"/>
      <c r="W347" s="1"/>
      <c r="X347" s="1"/>
      <c r="Y347" s="1"/>
    </row>
    <row r="348" spans="1:25" x14ac:dyDescent="0.35">
      <c r="A348" s="1"/>
      <c r="B348" s="1"/>
      <c r="C348" s="4"/>
      <c r="D348" s="1"/>
      <c r="E348" s="1"/>
      <c r="F348" s="1"/>
      <c r="G348" s="1"/>
      <c r="H348" s="1"/>
      <c r="I348" s="1"/>
      <c r="J348" s="1"/>
      <c r="K348" s="1"/>
      <c r="L348" s="68" t="str">
        <f t="shared" si="5"/>
        <v>Yes</v>
      </c>
      <c r="M348" s="4"/>
      <c r="N348" s="4"/>
      <c r="O348" s="68" t="str">
        <f>IF(ISBLANK(M348), "", IF(ISBLANK(N348), "Yes", IF(N348 &lt; 'County Names to hide'!$C$2, "No", "Yes")))</f>
        <v/>
      </c>
      <c r="P348" s="4"/>
      <c r="Q348" s="4"/>
      <c r="R348" s="4"/>
      <c r="S348" s="4"/>
      <c r="T348" s="1"/>
      <c r="U348" s="67"/>
      <c r="V348" s="1"/>
      <c r="W348" s="1"/>
      <c r="X348" s="1"/>
      <c r="Y348" s="1"/>
    </row>
    <row r="349" spans="1:25" x14ac:dyDescent="0.35">
      <c r="A349" s="1"/>
      <c r="B349" s="1"/>
      <c r="C349" s="4"/>
      <c r="D349" s="1"/>
      <c r="E349" s="1"/>
      <c r="F349" s="1"/>
      <c r="G349" s="1"/>
      <c r="H349" s="1"/>
      <c r="I349" s="1"/>
      <c r="J349" s="1"/>
      <c r="K349" s="1"/>
      <c r="L349" s="68" t="str">
        <f t="shared" si="5"/>
        <v>Yes</v>
      </c>
      <c r="M349" s="4"/>
      <c r="N349" s="4"/>
      <c r="O349" s="68" t="str">
        <f>IF(ISBLANK(M349), "", IF(ISBLANK(N349), "Yes", IF(N349 &lt; 'County Names to hide'!$C$2, "No", "Yes")))</f>
        <v/>
      </c>
      <c r="P349" s="4"/>
      <c r="Q349" s="4"/>
      <c r="R349" s="4"/>
      <c r="S349" s="4"/>
      <c r="T349" s="1"/>
      <c r="U349" s="67"/>
      <c r="V349" s="1"/>
      <c r="W349" s="1"/>
      <c r="X349" s="1"/>
      <c r="Y349" s="1"/>
    </row>
    <row r="350" spans="1:25" x14ac:dyDescent="0.35">
      <c r="A350" s="1"/>
      <c r="B350" s="1"/>
      <c r="C350" s="4"/>
      <c r="D350" s="1"/>
      <c r="E350" s="1"/>
      <c r="F350" s="1"/>
      <c r="G350" s="1"/>
      <c r="H350" s="1"/>
      <c r="I350" s="1"/>
      <c r="J350" s="1"/>
      <c r="K350" s="1"/>
      <c r="L350" s="68" t="str">
        <f t="shared" si="5"/>
        <v>Yes</v>
      </c>
      <c r="M350" s="4"/>
      <c r="N350" s="4"/>
      <c r="O350" s="68" t="str">
        <f>IF(ISBLANK(M350), "", IF(ISBLANK(N350), "Yes", IF(N350 &lt; 'County Names to hide'!$C$2, "No", "Yes")))</f>
        <v/>
      </c>
      <c r="P350" s="4"/>
      <c r="Q350" s="4"/>
      <c r="R350" s="4"/>
      <c r="S350" s="4"/>
      <c r="T350" s="1"/>
      <c r="U350" s="67"/>
      <c r="V350" s="1"/>
      <c r="W350" s="1"/>
      <c r="X350" s="1"/>
      <c r="Y350" s="1"/>
    </row>
    <row r="351" spans="1:25" x14ac:dyDescent="0.35">
      <c r="A351" s="1"/>
      <c r="B351" s="1"/>
      <c r="C351" s="4"/>
      <c r="D351" s="1"/>
      <c r="E351" s="1"/>
      <c r="F351" s="1"/>
      <c r="G351" s="1"/>
      <c r="H351" s="1"/>
      <c r="I351" s="1"/>
      <c r="J351" s="1"/>
      <c r="K351" s="1"/>
      <c r="L351" s="68" t="str">
        <f t="shared" si="5"/>
        <v>Yes</v>
      </c>
      <c r="M351" s="4"/>
      <c r="N351" s="4"/>
      <c r="O351" s="68" t="str">
        <f>IF(ISBLANK(M351), "", IF(ISBLANK(N351), "Yes", IF(N351 &lt; 'County Names to hide'!$C$2, "No", "Yes")))</f>
        <v/>
      </c>
      <c r="P351" s="4"/>
      <c r="Q351" s="4"/>
      <c r="R351" s="4"/>
      <c r="S351" s="4"/>
      <c r="T351" s="1"/>
      <c r="U351" s="67"/>
      <c r="V351" s="1"/>
      <c r="W351" s="1"/>
      <c r="X351" s="1"/>
      <c r="Y351" s="1"/>
    </row>
    <row r="352" spans="1:25" x14ac:dyDescent="0.35">
      <c r="A352" s="1"/>
      <c r="B352" s="1"/>
      <c r="C352" s="4"/>
      <c r="D352" s="1"/>
      <c r="E352" s="1"/>
      <c r="F352" s="1"/>
      <c r="G352" s="1"/>
      <c r="H352" s="1"/>
      <c r="I352" s="1"/>
      <c r="J352" s="1"/>
      <c r="K352" s="1"/>
      <c r="L352" s="68" t="str">
        <f t="shared" si="5"/>
        <v>Yes</v>
      </c>
      <c r="M352" s="4"/>
      <c r="N352" s="4"/>
      <c r="O352" s="68" t="str">
        <f>IF(ISBLANK(M352), "", IF(ISBLANK(N352), "Yes", IF(N352 &lt; 'County Names to hide'!$C$2, "No", "Yes")))</f>
        <v/>
      </c>
      <c r="P352" s="4"/>
      <c r="Q352" s="4"/>
      <c r="R352" s="4"/>
      <c r="S352" s="4"/>
      <c r="T352" s="1"/>
      <c r="U352" s="67"/>
      <c r="V352" s="1"/>
      <c r="W352" s="1"/>
      <c r="X352" s="1"/>
      <c r="Y352" s="1"/>
    </row>
    <row r="353" spans="1:25" x14ac:dyDescent="0.35">
      <c r="A353" s="1"/>
      <c r="B353" s="1"/>
      <c r="C353" s="4"/>
      <c r="D353" s="1"/>
      <c r="E353" s="1"/>
      <c r="F353" s="1"/>
      <c r="G353" s="1"/>
      <c r="H353" s="1"/>
      <c r="I353" s="1"/>
      <c r="J353" s="1"/>
      <c r="K353" s="1"/>
      <c r="L353" s="68" t="str">
        <f t="shared" si="5"/>
        <v>Yes</v>
      </c>
      <c r="M353" s="4"/>
      <c r="N353" s="4"/>
      <c r="O353" s="68" t="str">
        <f>IF(ISBLANK(M353), "", IF(ISBLANK(N353), "Yes", IF(N353 &lt; 'County Names to hide'!$C$2, "No", "Yes")))</f>
        <v/>
      </c>
      <c r="P353" s="4"/>
      <c r="Q353" s="4"/>
      <c r="R353" s="4"/>
      <c r="S353" s="4"/>
      <c r="T353" s="1"/>
      <c r="U353" s="67"/>
      <c r="V353" s="1"/>
      <c r="W353" s="1"/>
      <c r="X353" s="1"/>
      <c r="Y353" s="1"/>
    </row>
    <row r="354" spans="1:25" x14ac:dyDescent="0.35">
      <c r="A354" s="1"/>
      <c r="B354" s="1"/>
      <c r="C354" s="4"/>
      <c r="D354" s="1"/>
      <c r="E354" s="1"/>
      <c r="F354" s="1"/>
      <c r="G354" s="1"/>
      <c r="H354" s="1"/>
      <c r="I354" s="1"/>
      <c r="J354" s="1"/>
      <c r="K354" s="1"/>
      <c r="L354" s="68" t="str">
        <f t="shared" si="5"/>
        <v>Yes</v>
      </c>
      <c r="M354" s="4"/>
      <c r="N354" s="4"/>
      <c r="O354" s="68" t="str">
        <f>IF(ISBLANK(M354), "", IF(ISBLANK(N354), "Yes", IF(N354 &lt; 'County Names to hide'!$C$2, "No", "Yes")))</f>
        <v/>
      </c>
      <c r="P354" s="4"/>
      <c r="Q354" s="4"/>
      <c r="R354" s="4"/>
      <c r="S354" s="4"/>
      <c r="T354" s="1"/>
      <c r="U354" s="67"/>
      <c r="V354" s="1"/>
      <c r="W354" s="1"/>
      <c r="X354" s="1"/>
      <c r="Y354" s="1"/>
    </row>
    <row r="355" spans="1:25" x14ac:dyDescent="0.35">
      <c r="A355" s="1"/>
      <c r="B355" s="1"/>
      <c r="C355" s="4"/>
      <c r="D355" s="1"/>
      <c r="E355" s="1"/>
      <c r="F355" s="1"/>
      <c r="G355" s="1"/>
      <c r="H355" s="1"/>
      <c r="I355" s="1"/>
      <c r="J355" s="1"/>
      <c r="K355" s="1"/>
      <c r="L355" s="68" t="str">
        <f t="shared" si="5"/>
        <v>Yes</v>
      </c>
      <c r="M355" s="4"/>
      <c r="N355" s="4"/>
      <c r="O355" s="68" t="str">
        <f>IF(ISBLANK(M355), "", IF(ISBLANK(N355), "Yes", IF(N355 &lt; 'County Names to hide'!$C$2, "No", "Yes")))</f>
        <v/>
      </c>
      <c r="P355" s="4"/>
      <c r="Q355" s="4"/>
      <c r="R355" s="4"/>
      <c r="S355" s="4"/>
      <c r="T355" s="1"/>
      <c r="U355" s="67"/>
      <c r="V355" s="1"/>
      <c r="W355" s="1"/>
      <c r="X355" s="1"/>
      <c r="Y355" s="1"/>
    </row>
    <row r="356" spans="1:25" x14ac:dyDescent="0.35">
      <c r="A356" s="1"/>
      <c r="B356" s="1"/>
      <c r="C356" s="4"/>
      <c r="D356" s="1"/>
      <c r="E356" s="1"/>
      <c r="F356" s="1"/>
      <c r="G356" s="1"/>
      <c r="H356" s="1"/>
      <c r="I356" s="1"/>
      <c r="J356" s="1"/>
      <c r="K356" s="1"/>
      <c r="L356" s="68" t="str">
        <f t="shared" si="5"/>
        <v>Yes</v>
      </c>
      <c r="M356" s="4"/>
      <c r="N356" s="4"/>
      <c r="O356" s="68" t="str">
        <f>IF(ISBLANK(M356), "", IF(ISBLANK(N356), "Yes", IF(N356 &lt; 'County Names to hide'!$C$2, "No", "Yes")))</f>
        <v/>
      </c>
      <c r="P356" s="4"/>
      <c r="Q356" s="4"/>
      <c r="R356" s="4"/>
      <c r="S356" s="4"/>
      <c r="T356" s="1"/>
      <c r="U356" s="67"/>
      <c r="V356" s="1"/>
      <c r="W356" s="1"/>
      <c r="X356" s="1"/>
      <c r="Y356" s="1"/>
    </row>
    <row r="357" spans="1:25" x14ac:dyDescent="0.35">
      <c r="A357" s="1"/>
      <c r="B357" s="1"/>
      <c r="C357" s="4"/>
      <c r="D357" s="1"/>
      <c r="E357" s="1"/>
      <c r="F357" s="1"/>
      <c r="G357" s="1"/>
      <c r="H357" s="1"/>
      <c r="I357" s="1"/>
      <c r="J357" s="1"/>
      <c r="K357" s="1"/>
      <c r="L357" s="68" t="str">
        <f t="shared" si="5"/>
        <v>Yes</v>
      </c>
      <c r="M357" s="4"/>
      <c r="N357" s="4"/>
      <c r="O357" s="68" t="str">
        <f>IF(ISBLANK(M357), "", IF(ISBLANK(N357), "Yes", IF(N357 &lt; 'County Names to hide'!$C$2, "No", "Yes")))</f>
        <v/>
      </c>
      <c r="P357" s="4"/>
      <c r="Q357" s="4"/>
      <c r="R357" s="4"/>
      <c r="S357" s="4"/>
      <c r="T357" s="1"/>
      <c r="U357" s="67"/>
      <c r="V357" s="1"/>
      <c r="W357" s="1"/>
      <c r="X357" s="1"/>
      <c r="Y357" s="1"/>
    </row>
    <row r="358" spans="1:25" x14ac:dyDescent="0.35">
      <c r="A358" s="1"/>
      <c r="B358" s="1"/>
      <c r="C358" s="4"/>
      <c r="D358" s="1"/>
      <c r="E358" s="1"/>
      <c r="F358" s="1"/>
      <c r="G358" s="1"/>
      <c r="H358" s="1"/>
      <c r="I358" s="1"/>
      <c r="J358" s="1"/>
      <c r="K358" s="1"/>
      <c r="L358" s="68" t="str">
        <f t="shared" si="5"/>
        <v>Yes</v>
      </c>
      <c r="M358" s="4"/>
      <c r="N358" s="4"/>
      <c r="O358" s="68" t="str">
        <f>IF(ISBLANK(M358), "", IF(ISBLANK(N358), "Yes", IF(N358 &lt; 'County Names to hide'!$C$2, "No", "Yes")))</f>
        <v/>
      </c>
      <c r="P358" s="4"/>
      <c r="Q358" s="4"/>
      <c r="R358" s="4"/>
      <c r="S358" s="4"/>
      <c r="T358" s="1"/>
      <c r="U358" s="67"/>
      <c r="V358" s="1"/>
      <c r="W358" s="1"/>
      <c r="X358" s="1"/>
      <c r="Y358" s="1"/>
    </row>
    <row r="359" spans="1:25" x14ac:dyDescent="0.35">
      <c r="A359" s="1"/>
      <c r="B359" s="1"/>
      <c r="C359" s="4"/>
      <c r="D359" s="1"/>
      <c r="E359" s="1"/>
      <c r="F359" s="1"/>
      <c r="G359" s="1"/>
      <c r="H359" s="1"/>
      <c r="I359" s="1"/>
      <c r="J359" s="1"/>
      <c r="K359" s="1"/>
      <c r="L359" s="68" t="str">
        <f t="shared" si="5"/>
        <v>Yes</v>
      </c>
      <c r="M359" s="4"/>
      <c r="N359" s="4"/>
      <c r="O359" s="68" t="str">
        <f>IF(ISBLANK(M359), "", IF(ISBLANK(N359), "Yes", IF(N359 &lt; 'County Names to hide'!$C$2, "No", "Yes")))</f>
        <v/>
      </c>
      <c r="P359" s="4"/>
      <c r="Q359" s="4"/>
      <c r="R359" s="4"/>
      <c r="S359" s="4"/>
      <c r="T359" s="1"/>
      <c r="U359" s="67"/>
      <c r="V359" s="1"/>
      <c r="W359" s="1"/>
      <c r="X359" s="1"/>
      <c r="Y359" s="1"/>
    </row>
    <row r="360" spans="1:25" x14ac:dyDescent="0.35">
      <c r="A360" s="1"/>
      <c r="B360" s="1"/>
      <c r="C360" s="4"/>
      <c r="D360" s="1"/>
      <c r="E360" s="1"/>
      <c r="F360" s="1"/>
      <c r="G360" s="1"/>
      <c r="H360" s="1"/>
      <c r="I360" s="1"/>
      <c r="J360" s="1"/>
      <c r="K360" s="1"/>
      <c r="L360" s="68" t="str">
        <f t="shared" si="5"/>
        <v>Yes</v>
      </c>
      <c r="M360" s="4"/>
      <c r="N360" s="4"/>
      <c r="O360" s="68" t="str">
        <f>IF(ISBLANK(M360), "", IF(ISBLANK(N360), "Yes", IF(N360 &lt; 'County Names to hide'!$C$2, "No", "Yes")))</f>
        <v/>
      </c>
      <c r="P360" s="4"/>
      <c r="Q360" s="4"/>
      <c r="R360" s="4"/>
      <c r="S360" s="4"/>
      <c r="T360" s="1"/>
      <c r="U360" s="67"/>
      <c r="V360" s="1"/>
      <c r="W360" s="1"/>
      <c r="X360" s="1"/>
      <c r="Y360" s="1"/>
    </row>
    <row r="361" spans="1:25" x14ac:dyDescent="0.35">
      <c r="A361" s="1"/>
      <c r="B361" s="1"/>
      <c r="C361" s="4"/>
      <c r="D361" s="1"/>
      <c r="E361" s="1"/>
      <c r="F361" s="1"/>
      <c r="G361" s="1"/>
      <c r="H361" s="1"/>
      <c r="I361" s="1"/>
      <c r="J361" s="1"/>
      <c r="K361" s="1"/>
      <c r="L361" s="68" t="str">
        <f t="shared" si="5"/>
        <v>Yes</v>
      </c>
      <c r="M361" s="4"/>
      <c r="N361" s="4"/>
      <c r="O361" s="68" t="str">
        <f>IF(ISBLANK(M361), "", IF(ISBLANK(N361), "Yes", IF(N361 &lt; 'County Names to hide'!$C$2, "No", "Yes")))</f>
        <v/>
      </c>
      <c r="P361" s="4"/>
      <c r="Q361" s="4"/>
      <c r="R361" s="4"/>
      <c r="S361" s="4"/>
      <c r="T361" s="1"/>
      <c r="U361" s="67"/>
      <c r="V361" s="1"/>
      <c r="W361" s="1"/>
      <c r="X361" s="1"/>
      <c r="Y361" s="1"/>
    </row>
    <row r="362" spans="1:25" x14ac:dyDescent="0.35">
      <c r="A362" s="1"/>
      <c r="B362" s="1"/>
      <c r="C362" s="4"/>
      <c r="D362" s="1"/>
      <c r="E362" s="1"/>
      <c r="F362" s="1"/>
      <c r="G362" s="1"/>
      <c r="H362" s="1"/>
      <c r="I362" s="1"/>
      <c r="J362" s="1"/>
      <c r="K362" s="1"/>
      <c r="L362" s="68" t="str">
        <f t="shared" si="5"/>
        <v>Yes</v>
      </c>
      <c r="M362" s="4"/>
      <c r="N362" s="4"/>
      <c r="O362" s="68" t="str">
        <f>IF(ISBLANK(M362), "", IF(ISBLANK(N362), "Yes", IF(N362 &lt; 'County Names to hide'!$C$2, "No", "Yes")))</f>
        <v/>
      </c>
      <c r="P362" s="4"/>
      <c r="Q362" s="4"/>
      <c r="R362" s="4"/>
      <c r="S362" s="4"/>
      <c r="T362" s="1"/>
      <c r="U362" s="67"/>
      <c r="V362" s="1"/>
      <c r="W362" s="1"/>
      <c r="X362" s="1"/>
      <c r="Y362" s="1"/>
    </row>
    <row r="363" spans="1:25" x14ac:dyDescent="0.35">
      <c r="A363" s="1"/>
      <c r="B363" s="1"/>
      <c r="C363" s="4"/>
      <c r="D363" s="1"/>
      <c r="E363" s="1"/>
      <c r="F363" s="1"/>
      <c r="G363" s="1"/>
      <c r="H363" s="1"/>
      <c r="I363" s="1"/>
      <c r="J363" s="1"/>
      <c r="K363" s="1"/>
      <c r="L363" s="68" t="str">
        <f t="shared" si="5"/>
        <v>Yes</v>
      </c>
      <c r="M363" s="4"/>
      <c r="N363" s="4"/>
      <c r="O363" s="68" t="str">
        <f>IF(ISBLANK(M363), "", IF(ISBLANK(N363), "Yes", IF(N363 &lt; 'County Names to hide'!$C$2, "No", "Yes")))</f>
        <v/>
      </c>
      <c r="P363" s="4"/>
      <c r="Q363" s="4"/>
      <c r="R363" s="4"/>
      <c r="S363" s="4"/>
      <c r="T363" s="1"/>
      <c r="U363" s="67"/>
      <c r="V363" s="1"/>
      <c r="W363" s="1"/>
      <c r="X363" s="1"/>
      <c r="Y363" s="1"/>
    </row>
    <row r="364" spans="1:25" x14ac:dyDescent="0.35">
      <c r="A364" s="1"/>
      <c r="B364" s="1"/>
      <c r="C364" s="4"/>
      <c r="D364" s="1"/>
      <c r="E364" s="1"/>
      <c r="F364" s="1"/>
      <c r="G364" s="1"/>
      <c r="H364" s="1"/>
      <c r="I364" s="1"/>
      <c r="J364" s="1"/>
      <c r="K364" s="1"/>
      <c r="L364" s="68" t="str">
        <f t="shared" si="5"/>
        <v>Yes</v>
      </c>
      <c r="M364" s="4"/>
      <c r="N364" s="4"/>
      <c r="O364" s="68" t="str">
        <f>IF(ISBLANK(M364), "", IF(ISBLANK(N364), "Yes", IF(N364 &lt; 'County Names to hide'!$C$2, "No", "Yes")))</f>
        <v/>
      </c>
      <c r="P364" s="4"/>
      <c r="Q364" s="4"/>
      <c r="R364" s="4"/>
      <c r="S364" s="4"/>
      <c r="T364" s="1"/>
      <c r="U364" s="67"/>
      <c r="V364" s="1"/>
      <c r="W364" s="1"/>
      <c r="X364" s="1"/>
      <c r="Y364" s="1"/>
    </row>
    <row r="365" spans="1:25" x14ac:dyDescent="0.35">
      <c r="A365" s="1"/>
      <c r="B365" s="1"/>
      <c r="C365" s="4"/>
      <c r="D365" s="1"/>
      <c r="E365" s="1"/>
      <c r="F365" s="1"/>
      <c r="G365" s="1"/>
      <c r="H365" s="1"/>
      <c r="I365" s="1"/>
      <c r="J365" s="1"/>
      <c r="K365" s="1"/>
      <c r="L365" s="68" t="str">
        <f t="shared" si="5"/>
        <v>Yes</v>
      </c>
      <c r="M365" s="4"/>
      <c r="N365" s="4"/>
      <c r="O365" s="68" t="str">
        <f>IF(ISBLANK(M365), "", IF(ISBLANK(N365), "Yes", IF(N365 &lt; 'County Names to hide'!$C$2, "No", "Yes")))</f>
        <v/>
      </c>
      <c r="P365" s="4"/>
      <c r="Q365" s="4"/>
      <c r="R365" s="4"/>
      <c r="S365" s="4"/>
      <c r="T365" s="1"/>
      <c r="U365" s="67"/>
      <c r="V365" s="1"/>
      <c r="W365" s="1"/>
      <c r="X365" s="1"/>
      <c r="Y365" s="1"/>
    </row>
    <row r="366" spans="1:25" x14ac:dyDescent="0.35">
      <c r="A366" s="1"/>
      <c r="B366" s="1"/>
      <c r="C366" s="4"/>
      <c r="D366" s="1"/>
      <c r="E366" s="1"/>
      <c r="F366" s="1"/>
      <c r="G366" s="1"/>
      <c r="H366" s="1"/>
      <c r="I366" s="1"/>
      <c r="J366" s="1"/>
      <c r="K366" s="1"/>
      <c r="L366" s="68" t="str">
        <f t="shared" si="5"/>
        <v>Yes</v>
      </c>
      <c r="M366" s="4"/>
      <c r="N366" s="4"/>
      <c r="O366" s="68" t="str">
        <f>IF(ISBLANK(M366), "", IF(ISBLANK(N366), "Yes", IF(N366 &lt; 'County Names to hide'!$C$2, "No", "Yes")))</f>
        <v/>
      </c>
      <c r="P366" s="4"/>
      <c r="Q366" s="4"/>
      <c r="R366" s="4"/>
      <c r="S366" s="4"/>
      <c r="T366" s="1"/>
      <c r="U366" s="67"/>
      <c r="V366" s="1"/>
      <c r="W366" s="1"/>
      <c r="X366" s="1"/>
      <c r="Y366" s="1"/>
    </row>
    <row r="367" spans="1:25" x14ac:dyDescent="0.35">
      <c r="A367" s="1"/>
      <c r="B367" s="1"/>
      <c r="C367" s="4"/>
      <c r="D367" s="1"/>
      <c r="E367" s="1"/>
      <c r="F367" s="1"/>
      <c r="G367" s="1"/>
      <c r="H367" s="1"/>
      <c r="I367" s="1"/>
      <c r="J367" s="1"/>
      <c r="K367" s="1"/>
      <c r="L367" s="68" t="str">
        <f t="shared" si="5"/>
        <v>Yes</v>
      </c>
      <c r="M367" s="4"/>
      <c r="N367" s="4"/>
      <c r="O367" s="68" t="str">
        <f>IF(ISBLANK(M367), "", IF(ISBLANK(N367), "Yes", IF(N367 &lt; 'County Names to hide'!$C$2, "No", "Yes")))</f>
        <v/>
      </c>
      <c r="P367" s="4"/>
      <c r="Q367" s="4"/>
      <c r="R367" s="4"/>
      <c r="S367" s="4"/>
      <c r="T367" s="1"/>
      <c r="U367" s="67"/>
      <c r="V367" s="1"/>
      <c r="W367" s="1"/>
      <c r="X367" s="1"/>
      <c r="Y367" s="1"/>
    </row>
    <row r="368" spans="1:25" x14ac:dyDescent="0.35">
      <c r="A368" s="1"/>
      <c r="B368" s="1"/>
      <c r="C368" s="4"/>
      <c r="D368" s="1"/>
      <c r="E368" s="1"/>
      <c r="F368" s="1"/>
      <c r="G368" s="1"/>
      <c r="H368" s="1"/>
      <c r="I368" s="1"/>
      <c r="J368" s="1"/>
      <c r="K368" s="1"/>
      <c r="L368" s="68" t="str">
        <f t="shared" si="5"/>
        <v>Yes</v>
      </c>
      <c r="M368" s="4"/>
      <c r="N368" s="4"/>
      <c r="O368" s="68" t="str">
        <f>IF(ISBLANK(M368), "", IF(ISBLANK(N368), "Yes", IF(N368 &lt; 'County Names to hide'!$C$2, "No", "Yes")))</f>
        <v/>
      </c>
      <c r="P368" s="4"/>
      <c r="Q368" s="4"/>
      <c r="R368" s="4"/>
      <c r="S368" s="4"/>
      <c r="T368" s="1"/>
      <c r="U368" s="67"/>
      <c r="V368" s="1"/>
      <c r="W368" s="1"/>
      <c r="X368" s="1"/>
      <c r="Y368" s="1"/>
    </row>
    <row r="369" spans="1:25" x14ac:dyDescent="0.35">
      <c r="A369" s="1"/>
      <c r="B369" s="1"/>
      <c r="C369" s="4"/>
      <c r="D369" s="1"/>
      <c r="E369" s="1"/>
      <c r="F369" s="1"/>
      <c r="G369" s="1"/>
      <c r="H369" s="1"/>
      <c r="I369" s="1"/>
      <c r="J369" s="1"/>
      <c r="K369" s="1"/>
      <c r="L369" s="68" t="str">
        <f t="shared" si="5"/>
        <v>Yes</v>
      </c>
      <c r="M369" s="4"/>
      <c r="N369" s="4"/>
      <c r="O369" s="68" t="str">
        <f>IF(ISBLANK(M369), "", IF(ISBLANK(N369), "Yes", IF(N369 &lt; 'County Names to hide'!$C$2, "No", "Yes")))</f>
        <v/>
      </c>
      <c r="P369" s="4"/>
      <c r="Q369" s="4"/>
      <c r="R369" s="4"/>
      <c r="S369" s="4"/>
      <c r="T369" s="1"/>
      <c r="U369" s="67"/>
      <c r="V369" s="1"/>
      <c r="W369" s="1"/>
      <c r="X369" s="1"/>
      <c r="Y369" s="1"/>
    </row>
    <row r="370" spans="1:25" x14ac:dyDescent="0.35">
      <c r="A370" s="1"/>
      <c r="B370" s="1"/>
      <c r="C370" s="4"/>
      <c r="D370" s="1"/>
      <c r="E370" s="1"/>
      <c r="F370" s="1"/>
      <c r="G370" s="1"/>
      <c r="H370" s="1"/>
      <c r="I370" s="1"/>
      <c r="J370" s="1"/>
      <c r="K370" s="1"/>
      <c r="L370" s="68" t="str">
        <f t="shared" si="5"/>
        <v>Yes</v>
      </c>
      <c r="M370" s="4"/>
      <c r="N370" s="4"/>
      <c r="O370" s="68" t="str">
        <f>IF(ISBLANK(M370), "", IF(ISBLANK(N370), "Yes", IF(N370 &lt; 'County Names to hide'!$C$2, "No", "Yes")))</f>
        <v/>
      </c>
      <c r="P370" s="4"/>
      <c r="Q370" s="4"/>
      <c r="R370" s="4"/>
      <c r="S370" s="4"/>
      <c r="T370" s="1"/>
      <c r="U370" s="67"/>
      <c r="V370" s="1"/>
      <c r="W370" s="1"/>
      <c r="X370" s="1"/>
      <c r="Y370" s="1"/>
    </row>
    <row r="371" spans="1:25" x14ac:dyDescent="0.35">
      <c r="A371" s="1"/>
      <c r="B371" s="1"/>
      <c r="C371" s="4"/>
      <c r="D371" s="1"/>
      <c r="E371" s="1"/>
      <c r="F371" s="1"/>
      <c r="G371" s="1"/>
      <c r="H371" s="1"/>
      <c r="I371" s="1"/>
      <c r="J371" s="1"/>
      <c r="K371" s="1"/>
      <c r="L371" s="68" t="str">
        <f t="shared" si="5"/>
        <v>Yes</v>
      </c>
      <c r="M371" s="4"/>
      <c r="N371" s="4"/>
      <c r="O371" s="68" t="str">
        <f>IF(ISBLANK(M371), "", IF(ISBLANK(N371), "Yes", IF(N371 &lt; 'County Names to hide'!$C$2, "No", "Yes")))</f>
        <v/>
      </c>
      <c r="P371" s="4"/>
      <c r="Q371" s="4"/>
      <c r="R371" s="4"/>
      <c r="S371" s="4"/>
      <c r="T371" s="1"/>
      <c r="U371" s="67"/>
      <c r="V371" s="1"/>
      <c r="W371" s="1"/>
      <c r="X371" s="1"/>
      <c r="Y371" s="1"/>
    </row>
    <row r="372" spans="1:25" x14ac:dyDescent="0.35">
      <c r="A372" s="1"/>
      <c r="B372" s="1"/>
      <c r="C372" s="4"/>
      <c r="D372" s="1"/>
      <c r="E372" s="1"/>
      <c r="F372" s="1"/>
      <c r="G372" s="1"/>
      <c r="H372" s="1"/>
      <c r="I372" s="1"/>
      <c r="J372" s="1"/>
      <c r="K372" s="1"/>
      <c r="L372" s="68" t="str">
        <f t="shared" si="5"/>
        <v>Yes</v>
      </c>
      <c r="M372" s="4"/>
      <c r="N372" s="4"/>
      <c r="O372" s="68" t="str">
        <f>IF(ISBLANK(M372), "", IF(ISBLANK(N372), "Yes", IF(N372 &lt; 'County Names to hide'!$C$2, "No", "Yes")))</f>
        <v/>
      </c>
      <c r="P372" s="4"/>
      <c r="Q372" s="4"/>
      <c r="R372" s="4"/>
      <c r="S372" s="4"/>
      <c r="T372" s="1"/>
      <c r="U372" s="67"/>
      <c r="V372" s="1"/>
      <c r="W372" s="1"/>
      <c r="X372" s="1"/>
      <c r="Y372" s="1"/>
    </row>
    <row r="373" spans="1:25" x14ac:dyDescent="0.35">
      <c r="A373" s="1"/>
      <c r="B373" s="1"/>
      <c r="C373" s="4"/>
      <c r="D373" s="1"/>
      <c r="E373" s="1"/>
      <c r="F373" s="1"/>
      <c r="G373" s="1"/>
      <c r="H373" s="1"/>
      <c r="I373" s="1"/>
      <c r="J373" s="1"/>
      <c r="K373" s="1"/>
      <c r="L373" s="68" t="str">
        <f t="shared" si="5"/>
        <v>Yes</v>
      </c>
      <c r="M373" s="4"/>
      <c r="N373" s="4"/>
      <c r="O373" s="68" t="str">
        <f>IF(ISBLANK(M373), "", IF(ISBLANK(N373), "Yes", IF(N373 &lt; 'County Names to hide'!$C$2, "No", "Yes")))</f>
        <v/>
      </c>
      <c r="P373" s="4"/>
      <c r="Q373" s="4"/>
      <c r="R373" s="4"/>
      <c r="S373" s="4"/>
      <c r="T373" s="1"/>
      <c r="U373" s="67"/>
      <c r="V373" s="1"/>
      <c r="W373" s="1"/>
      <c r="X373" s="1"/>
      <c r="Y373" s="1"/>
    </row>
    <row r="374" spans="1:25" x14ac:dyDescent="0.35">
      <c r="A374" s="1"/>
      <c r="B374" s="1"/>
      <c r="C374" s="4"/>
      <c r="D374" s="1"/>
      <c r="E374" s="1"/>
      <c r="F374" s="1"/>
      <c r="G374" s="1"/>
      <c r="H374" s="1"/>
      <c r="I374" s="1"/>
      <c r="J374" s="1"/>
      <c r="K374" s="1"/>
      <c r="L374" s="68" t="str">
        <f t="shared" si="5"/>
        <v>Yes</v>
      </c>
      <c r="M374" s="4"/>
      <c r="N374" s="4"/>
      <c r="O374" s="68" t="str">
        <f>IF(ISBLANK(M374), "", IF(ISBLANK(N374), "Yes", IF(N374 &lt; 'County Names to hide'!$C$2, "No", "Yes")))</f>
        <v/>
      </c>
      <c r="P374" s="4"/>
      <c r="Q374" s="4"/>
      <c r="R374" s="4"/>
      <c r="S374" s="4"/>
      <c r="T374" s="1"/>
      <c r="U374" s="67"/>
      <c r="V374" s="1"/>
      <c r="W374" s="1"/>
      <c r="X374" s="1"/>
      <c r="Y374" s="1"/>
    </row>
    <row r="375" spans="1:25" x14ac:dyDescent="0.35">
      <c r="A375" s="1"/>
      <c r="B375" s="1"/>
      <c r="C375" s="4"/>
      <c r="D375" s="1"/>
      <c r="E375" s="1"/>
      <c r="F375" s="1"/>
      <c r="G375" s="1"/>
      <c r="H375" s="1"/>
      <c r="I375" s="1"/>
      <c r="J375" s="1"/>
      <c r="K375" s="1"/>
      <c r="L375" s="68" t="str">
        <f t="shared" si="5"/>
        <v>Yes</v>
      </c>
      <c r="M375" s="4"/>
      <c r="N375" s="4"/>
      <c r="O375" s="68" t="str">
        <f>IF(ISBLANK(M375), "", IF(ISBLANK(N375), "Yes", IF(N375 &lt; 'County Names to hide'!$C$2, "No", "Yes")))</f>
        <v/>
      </c>
      <c r="P375" s="4"/>
      <c r="Q375" s="4"/>
      <c r="R375" s="4"/>
      <c r="S375" s="4"/>
      <c r="T375" s="1"/>
      <c r="U375" s="67"/>
      <c r="V375" s="1"/>
      <c r="W375" s="1"/>
      <c r="X375" s="1"/>
      <c r="Y375" s="1"/>
    </row>
    <row r="376" spans="1:25" x14ac:dyDescent="0.35">
      <c r="A376" s="1"/>
      <c r="B376" s="1"/>
      <c r="C376" s="4"/>
      <c r="D376" s="1"/>
      <c r="E376" s="1"/>
      <c r="F376" s="1"/>
      <c r="G376" s="1"/>
      <c r="H376" s="1"/>
      <c r="I376" s="1"/>
      <c r="J376" s="1"/>
      <c r="K376" s="1"/>
      <c r="L376" s="68" t="str">
        <f t="shared" si="5"/>
        <v>Yes</v>
      </c>
      <c r="M376" s="4"/>
      <c r="N376" s="4"/>
      <c r="O376" s="68" t="str">
        <f>IF(ISBLANK(M376), "", IF(ISBLANK(N376), "Yes", IF(N376 &lt; 'County Names to hide'!$C$2, "No", "Yes")))</f>
        <v/>
      </c>
      <c r="P376" s="4"/>
      <c r="Q376" s="4"/>
      <c r="R376" s="4"/>
      <c r="S376" s="4"/>
      <c r="T376" s="1"/>
      <c r="U376" s="67"/>
      <c r="V376" s="1"/>
      <c r="W376" s="1"/>
      <c r="X376" s="1"/>
      <c r="Y376" s="1"/>
    </row>
    <row r="377" spans="1:25" x14ac:dyDescent="0.35">
      <c r="A377" s="1"/>
      <c r="B377" s="1"/>
      <c r="C377" s="4"/>
      <c r="D377" s="1"/>
      <c r="E377" s="1"/>
      <c r="F377" s="1"/>
      <c r="G377" s="1"/>
      <c r="H377" s="1"/>
      <c r="I377" s="1"/>
      <c r="J377" s="1"/>
      <c r="K377" s="1"/>
      <c r="L377" s="68" t="str">
        <f t="shared" si="5"/>
        <v>Yes</v>
      </c>
      <c r="M377" s="4"/>
      <c r="N377" s="4"/>
      <c r="O377" s="68" t="str">
        <f>IF(ISBLANK(M377), "", IF(ISBLANK(N377), "Yes", IF(N377 &lt; 'County Names to hide'!$C$2, "No", "Yes")))</f>
        <v/>
      </c>
      <c r="P377" s="4"/>
      <c r="Q377" s="4"/>
      <c r="R377" s="4"/>
      <c r="S377" s="4"/>
      <c r="T377" s="1"/>
      <c r="U377" s="67"/>
      <c r="V377" s="1"/>
      <c r="W377" s="1"/>
      <c r="X377" s="1"/>
      <c r="Y377" s="1"/>
    </row>
    <row r="378" spans="1:25" x14ac:dyDescent="0.35">
      <c r="A378" s="1"/>
      <c r="B378" s="1"/>
      <c r="C378" s="4"/>
      <c r="D378" s="1"/>
      <c r="E378" s="1"/>
      <c r="F378" s="1"/>
      <c r="G378" s="1"/>
      <c r="H378" s="1"/>
      <c r="I378" s="1"/>
      <c r="J378" s="1"/>
      <c r="K378" s="1"/>
      <c r="L378" s="68" t="str">
        <f t="shared" si="5"/>
        <v>Yes</v>
      </c>
      <c r="M378" s="4"/>
      <c r="N378" s="4"/>
      <c r="O378" s="68" t="str">
        <f>IF(ISBLANK(M378), "", IF(ISBLANK(N378), "Yes", IF(N378 &lt; 'County Names to hide'!$C$2, "No", "Yes")))</f>
        <v/>
      </c>
      <c r="P378" s="4"/>
      <c r="Q378" s="4"/>
      <c r="R378" s="4"/>
      <c r="S378" s="4"/>
      <c r="T378" s="1"/>
      <c r="U378" s="67"/>
      <c r="V378" s="1"/>
      <c r="W378" s="1"/>
      <c r="X378" s="1"/>
      <c r="Y378" s="1"/>
    </row>
    <row r="379" spans="1:25" x14ac:dyDescent="0.35">
      <c r="A379" s="1"/>
      <c r="B379" s="1"/>
      <c r="C379" s="4"/>
      <c r="D379" s="1"/>
      <c r="E379" s="1"/>
      <c r="F379" s="1"/>
      <c r="G379" s="1"/>
      <c r="H379" s="1"/>
      <c r="I379" s="1"/>
      <c r="J379" s="1"/>
      <c r="K379" s="1"/>
      <c r="L379" s="68" t="str">
        <f t="shared" si="5"/>
        <v>Yes</v>
      </c>
      <c r="M379" s="4"/>
      <c r="N379" s="4"/>
      <c r="O379" s="68" t="str">
        <f>IF(ISBLANK(M379), "", IF(ISBLANK(N379), "Yes", IF(N379 &lt; 'County Names to hide'!$C$2, "No", "Yes")))</f>
        <v/>
      </c>
      <c r="P379" s="4"/>
      <c r="Q379" s="4"/>
      <c r="R379" s="4"/>
      <c r="S379" s="4"/>
      <c r="T379" s="1"/>
      <c r="U379" s="67"/>
      <c r="V379" s="1"/>
      <c r="W379" s="1"/>
      <c r="X379" s="1"/>
      <c r="Y379" s="1"/>
    </row>
    <row r="380" spans="1:25" x14ac:dyDescent="0.35">
      <c r="A380" s="1"/>
      <c r="B380" s="1"/>
      <c r="C380" s="4"/>
      <c r="D380" s="1"/>
      <c r="E380" s="1"/>
      <c r="F380" s="1"/>
      <c r="G380" s="1"/>
      <c r="H380" s="1"/>
      <c r="I380" s="1"/>
      <c r="J380" s="1"/>
      <c r="K380" s="1"/>
      <c r="L380" s="68" t="str">
        <f t="shared" si="5"/>
        <v>Yes</v>
      </c>
      <c r="M380" s="4"/>
      <c r="N380" s="4"/>
      <c r="O380" s="68" t="str">
        <f>IF(ISBLANK(M380), "", IF(ISBLANK(N380), "Yes", IF(N380 &lt; 'County Names to hide'!$C$2, "No", "Yes")))</f>
        <v/>
      </c>
      <c r="P380" s="4"/>
      <c r="Q380" s="4"/>
      <c r="R380" s="4"/>
      <c r="S380" s="4"/>
      <c r="T380" s="1"/>
      <c r="U380" s="67"/>
      <c r="V380" s="1"/>
      <c r="W380" s="1"/>
      <c r="X380" s="1"/>
      <c r="Y380" s="1"/>
    </row>
    <row r="381" spans="1:25" x14ac:dyDescent="0.35">
      <c r="A381" s="1"/>
      <c r="B381" s="1"/>
      <c r="C381" s="4"/>
      <c r="D381" s="1"/>
      <c r="E381" s="1"/>
      <c r="F381" s="1"/>
      <c r="G381" s="1"/>
      <c r="H381" s="1"/>
      <c r="I381" s="1"/>
      <c r="J381" s="1"/>
      <c r="K381" s="1"/>
      <c r="L381" s="68" t="str">
        <f t="shared" si="5"/>
        <v>Yes</v>
      </c>
      <c r="M381" s="4"/>
      <c r="N381" s="4"/>
      <c r="O381" s="68" t="str">
        <f>IF(ISBLANK(M381), "", IF(ISBLANK(N381), "Yes", IF(N381 &lt; 'County Names to hide'!$C$2, "No", "Yes")))</f>
        <v/>
      </c>
      <c r="P381" s="4"/>
      <c r="Q381" s="4"/>
      <c r="R381" s="4"/>
      <c r="S381" s="4"/>
      <c r="T381" s="1"/>
      <c r="U381" s="67"/>
      <c r="V381" s="1"/>
      <c r="W381" s="1"/>
      <c r="X381" s="1"/>
      <c r="Y381" s="1"/>
    </row>
    <row r="382" spans="1:25" x14ac:dyDescent="0.35">
      <c r="A382" s="1"/>
      <c r="B382" s="1"/>
      <c r="C382" s="4"/>
      <c r="D382" s="1"/>
      <c r="E382" s="1"/>
      <c r="F382" s="1"/>
      <c r="G382" s="1"/>
      <c r="H382" s="1"/>
      <c r="I382" s="1"/>
      <c r="J382" s="1"/>
      <c r="K382" s="1"/>
      <c r="L382" s="68" t="str">
        <f t="shared" si="5"/>
        <v>Yes</v>
      </c>
      <c r="M382" s="4"/>
      <c r="N382" s="4"/>
      <c r="O382" s="68" t="str">
        <f>IF(ISBLANK(M382), "", IF(ISBLANK(N382), "Yes", IF(N382 &lt; 'County Names to hide'!$C$2, "No", "Yes")))</f>
        <v/>
      </c>
      <c r="P382" s="4"/>
      <c r="Q382" s="4"/>
      <c r="R382" s="4"/>
      <c r="S382" s="4"/>
      <c r="T382" s="1"/>
      <c r="U382" s="67"/>
      <c r="V382" s="1"/>
      <c r="W382" s="1"/>
      <c r="X382" s="1"/>
      <c r="Y382" s="1"/>
    </row>
    <row r="383" spans="1:25" x14ac:dyDescent="0.35">
      <c r="A383" s="1"/>
      <c r="B383" s="1"/>
      <c r="C383" s="4"/>
      <c r="D383" s="1"/>
      <c r="E383" s="1"/>
      <c r="F383" s="1"/>
      <c r="G383" s="1"/>
      <c r="H383" s="1"/>
      <c r="I383" s="1"/>
      <c r="J383" s="1"/>
      <c r="K383" s="1"/>
      <c r="L383" s="68" t="str">
        <f t="shared" si="5"/>
        <v>Yes</v>
      </c>
      <c r="M383" s="4"/>
      <c r="N383" s="4"/>
      <c r="O383" s="68" t="str">
        <f>IF(ISBLANK(M383), "", IF(ISBLANK(N383), "Yes", IF(N383 &lt; 'County Names to hide'!$C$2, "No", "Yes")))</f>
        <v/>
      </c>
      <c r="P383" s="4"/>
      <c r="Q383" s="4"/>
      <c r="R383" s="4"/>
      <c r="S383" s="4"/>
      <c r="T383" s="1"/>
      <c r="U383" s="67"/>
      <c r="V383" s="1"/>
      <c r="W383" s="1"/>
      <c r="X383" s="1"/>
      <c r="Y383" s="1"/>
    </row>
    <row r="384" spans="1:25" x14ac:dyDescent="0.35">
      <c r="A384" s="1"/>
      <c r="B384" s="1"/>
      <c r="C384" s="4"/>
      <c r="D384" s="1"/>
      <c r="E384" s="1"/>
      <c r="F384" s="1"/>
      <c r="G384" s="1"/>
      <c r="H384" s="1"/>
      <c r="I384" s="1"/>
      <c r="J384" s="1"/>
      <c r="K384" s="1"/>
      <c r="L384" s="68" t="str">
        <f t="shared" si="5"/>
        <v>Yes</v>
      </c>
      <c r="M384" s="4"/>
      <c r="N384" s="4"/>
      <c r="O384" s="68" t="str">
        <f>IF(ISBLANK(M384), "", IF(ISBLANK(N384), "Yes", IF(N384 &lt; 'County Names to hide'!$C$2, "No", "Yes")))</f>
        <v/>
      </c>
      <c r="P384" s="4"/>
      <c r="Q384" s="4"/>
      <c r="R384" s="4"/>
      <c r="S384" s="4"/>
      <c r="T384" s="1"/>
      <c r="U384" s="67"/>
      <c r="V384" s="1"/>
      <c r="W384" s="1"/>
      <c r="X384" s="1"/>
      <c r="Y384" s="1"/>
    </row>
    <row r="385" spans="1:25" x14ac:dyDescent="0.35">
      <c r="A385" s="1"/>
      <c r="B385" s="1"/>
      <c r="C385" s="4"/>
      <c r="D385" s="1"/>
      <c r="E385" s="1"/>
      <c r="F385" s="1"/>
      <c r="G385" s="1"/>
      <c r="H385" s="1"/>
      <c r="I385" s="1"/>
      <c r="J385" s="1"/>
      <c r="K385" s="1"/>
      <c r="L385" s="68" t="str">
        <f t="shared" si="5"/>
        <v>Yes</v>
      </c>
      <c r="M385" s="4"/>
      <c r="N385" s="4"/>
      <c r="O385" s="68" t="str">
        <f>IF(ISBLANK(M385), "", IF(ISBLANK(N385), "Yes", IF(N385 &lt; 'County Names to hide'!$C$2, "No", "Yes")))</f>
        <v/>
      </c>
      <c r="P385" s="4"/>
      <c r="Q385" s="4"/>
      <c r="R385" s="4"/>
      <c r="S385" s="4"/>
      <c r="T385" s="1"/>
      <c r="U385" s="67"/>
      <c r="V385" s="1"/>
      <c r="W385" s="1"/>
      <c r="X385" s="1"/>
      <c r="Y385" s="1"/>
    </row>
    <row r="386" spans="1:25" x14ac:dyDescent="0.35">
      <c r="A386" s="1"/>
      <c r="B386" s="1"/>
      <c r="C386" s="4"/>
      <c r="D386" s="1"/>
      <c r="E386" s="1"/>
      <c r="F386" s="1"/>
      <c r="G386" s="1"/>
      <c r="H386" s="1"/>
      <c r="I386" s="1"/>
      <c r="J386" s="1"/>
      <c r="K386" s="1"/>
      <c r="L386" s="68" t="str">
        <f t="shared" si="5"/>
        <v>Yes</v>
      </c>
      <c r="M386" s="4"/>
      <c r="N386" s="4"/>
      <c r="O386" s="68" t="str">
        <f>IF(ISBLANK(M386), "", IF(ISBLANK(N386), "Yes", IF(N386 &lt; 'County Names to hide'!$C$2, "No", "Yes")))</f>
        <v/>
      </c>
      <c r="P386" s="4"/>
      <c r="Q386" s="4"/>
      <c r="R386" s="4"/>
      <c r="S386" s="4"/>
      <c r="T386" s="1"/>
      <c r="U386" s="67"/>
      <c r="V386" s="1"/>
      <c r="W386" s="1"/>
      <c r="X386" s="1"/>
      <c r="Y386" s="1"/>
    </row>
    <row r="387" spans="1:25" x14ac:dyDescent="0.35">
      <c r="A387" s="1"/>
      <c r="B387" s="1"/>
      <c r="C387" s="4"/>
      <c r="D387" s="1"/>
      <c r="E387" s="1"/>
      <c r="F387" s="1"/>
      <c r="G387" s="1"/>
      <c r="H387" s="1"/>
      <c r="I387" s="1"/>
      <c r="J387" s="1"/>
      <c r="K387" s="1"/>
      <c r="L387" s="68" t="str">
        <f t="shared" si="5"/>
        <v>Yes</v>
      </c>
      <c r="M387" s="4"/>
      <c r="N387" s="4"/>
      <c r="O387" s="68" t="str">
        <f>IF(ISBLANK(M387), "", IF(ISBLANK(N387), "Yes", IF(N387 &lt; 'County Names to hide'!$C$2, "No", "Yes")))</f>
        <v/>
      </c>
      <c r="P387" s="4"/>
      <c r="Q387" s="4"/>
      <c r="R387" s="4"/>
      <c r="S387" s="4"/>
      <c r="T387" s="1"/>
      <c r="U387" s="67"/>
      <c r="V387" s="1"/>
      <c r="W387" s="1"/>
      <c r="X387" s="1"/>
      <c r="Y387" s="1"/>
    </row>
    <row r="388" spans="1:25" x14ac:dyDescent="0.35">
      <c r="A388" s="1"/>
      <c r="B388" s="1"/>
      <c r="C388" s="4"/>
      <c r="D388" s="1"/>
      <c r="E388" s="1"/>
      <c r="F388" s="1"/>
      <c r="G388" s="1"/>
      <c r="H388" s="1"/>
      <c r="I388" s="1"/>
      <c r="J388" s="1"/>
      <c r="K388" s="1"/>
      <c r="L388" s="68" t="str">
        <f t="shared" si="5"/>
        <v>Yes</v>
      </c>
      <c r="M388" s="4"/>
      <c r="N388" s="4"/>
      <c r="O388" s="68" t="str">
        <f>IF(ISBLANK(M388), "", IF(ISBLANK(N388), "Yes", IF(N388 &lt; 'County Names to hide'!$C$2, "No", "Yes")))</f>
        <v/>
      </c>
      <c r="P388" s="4"/>
      <c r="Q388" s="4"/>
      <c r="R388" s="4"/>
      <c r="S388" s="4"/>
      <c r="T388" s="1"/>
      <c r="U388" s="67"/>
      <c r="V388" s="1"/>
      <c r="W388" s="1"/>
      <c r="X388" s="1"/>
      <c r="Y388" s="1"/>
    </row>
    <row r="389" spans="1:25" x14ac:dyDescent="0.35">
      <c r="A389" s="1"/>
      <c r="B389" s="1"/>
      <c r="C389" s="4"/>
      <c r="D389" s="1"/>
      <c r="E389" s="1"/>
      <c r="F389" s="1"/>
      <c r="G389" s="1"/>
      <c r="H389" s="1"/>
      <c r="I389" s="1"/>
      <c r="J389" s="1"/>
      <c r="K389" s="1"/>
      <c r="L389" s="68" t="str">
        <f t="shared" ref="L389:L452" si="6">IF(COUNTIF(F389:J389, "Yes")&gt;0, "No", "Yes")</f>
        <v>Yes</v>
      </c>
      <c r="M389" s="4"/>
      <c r="N389" s="4"/>
      <c r="O389" s="68" t="str">
        <f>IF(ISBLANK(M389), "", IF(ISBLANK(N389), "Yes", IF(N389 &lt; 'County Names to hide'!$C$2, "No", "Yes")))</f>
        <v/>
      </c>
      <c r="P389" s="4"/>
      <c r="Q389" s="4"/>
      <c r="R389" s="4"/>
      <c r="S389" s="4"/>
      <c r="T389" s="1"/>
      <c r="U389" s="67"/>
      <c r="V389" s="1"/>
      <c r="W389" s="1"/>
      <c r="X389" s="1"/>
      <c r="Y389" s="1"/>
    </row>
    <row r="390" spans="1:25" x14ac:dyDescent="0.35">
      <c r="A390" s="1"/>
      <c r="B390" s="1"/>
      <c r="C390" s="4"/>
      <c r="D390" s="1"/>
      <c r="E390" s="1"/>
      <c r="F390" s="1"/>
      <c r="G390" s="1"/>
      <c r="H390" s="1"/>
      <c r="I390" s="1"/>
      <c r="J390" s="1"/>
      <c r="K390" s="1"/>
      <c r="L390" s="68" t="str">
        <f t="shared" si="6"/>
        <v>Yes</v>
      </c>
      <c r="M390" s="4"/>
      <c r="N390" s="4"/>
      <c r="O390" s="68" t="str">
        <f>IF(ISBLANK(M390), "", IF(ISBLANK(N390), "Yes", IF(N390 &lt; 'County Names to hide'!$C$2, "No", "Yes")))</f>
        <v/>
      </c>
      <c r="P390" s="4"/>
      <c r="Q390" s="4"/>
      <c r="R390" s="4"/>
      <c r="S390" s="4"/>
      <c r="T390" s="1"/>
      <c r="U390" s="67"/>
      <c r="V390" s="1"/>
      <c r="W390" s="1"/>
      <c r="X390" s="1"/>
      <c r="Y390" s="1"/>
    </row>
    <row r="391" spans="1:25" x14ac:dyDescent="0.35">
      <c r="A391" s="1"/>
      <c r="B391" s="1"/>
      <c r="C391" s="4"/>
      <c r="D391" s="1"/>
      <c r="E391" s="1"/>
      <c r="F391" s="1"/>
      <c r="G391" s="1"/>
      <c r="H391" s="1"/>
      <c r="I391" s="1"/>
      <c r="J391" s="1"/>
      <c r="K391" s="1"/>
      <c r="L391" s="68" t="str">
        <f t="shared" si="6"/>
        <v>Yes</v>
      </c>
      <c r="M391" s="4"/>
      <c r="N391" s="4"/>
      <c r="O391" s="68" t="str">
        <f>IF(ISBLANK(M391), "", IF(ISBLANK(N391), "Yes", IF(N391 &lt; 'County Names to hide'!$C$2, "No", "Yes")))</f>
        <v/>
      </c>
      <c r="P391" s="4"/>
      <c r="Q391" s="4"/>
      <c r="R391" s="4"/>
      <c r="S391" s="4"/>
      <c r="T391" s="1"/>
      <c r="U391" s="67"/>
      <c r="V391" s="1"/>
      <c r="W391" s="1"/>
      <c r="X391" s="1"/>
      <c r="Y391" s="1"/>
    </row>
    <row r="392" spans="1:25" x14ac:dyDescent="0.35">
      <c r="A392" s="1"/>
      <c r="B392" s="1"/>
      <c r="C392" s="4"/>
      <c r="D392" s="1"/>
      <c r="E392" s="1"/>
      <c r="F392" s="1"/>
      <c r="G392" s="1"/>
      <c r="H392" s="1"/>
      <c r="I392" s="1"/>
      <c r="J392" s="1"/>
      <c r="K392" s="1"/>
      <c r="L392" s="68" t="str">
        <f t="shared" si="6"/>
        <v>Yes</v>
      </c>
      <c r="M392" s="4"/>
      <c r="N392" s="4"/>
      <c r="O392" s="68" t="str">
        <f>IF(ISBLANK(M392), "", IF(ISBLANK(N392), "Yes", IF(N392 &lt; 'County Names to hide'!$C$2, "No", "Yes")))</f>
        <v/>
      </c>
      <c r="P392" s="4"/>
      <c r="Q392" s="4"/>
      <c r="R392" s="4"/>
      <c r="S392" s="4"/>
      <c r="T392" s="1"/>
      <c r="U392" s="67"/>
      <c r="V392" s="1"/>
      <c r="W392" s="1"/>
      <c r="X392" s="1"/>
      <c r="Y392" s="1"/>
    </row>
    <row r="393" spans="1:25" x14ac:dyDescent="0.35">
      <c r="A393" s="1"/>
      <c r="B393" s="1"/>
      <c r="C393" s="4"/>
      <c r="D393" s="1"/>
      <c r="E393" s="1"/>
      <c r="F393" s="1"/>
      <c r="G393" s="1"/>
      <c r="H393" s="1"/>
      <c r="I393" s="1"/>
      <c r="J393" s="1"/>
      <c r="K393" s="1"/>
      <c r="L393" s="68" t="str">
        <f t="shared" si="6"/>
        <v>Yes</v>
      </c>
      <c r="M393" s="4"/>
      <c r="N393" s="4"/>
      <c r="O393" s="68" t="str">
        <f>IF(ISBLANK(M393), "", IF(ISBLANK(N393), "Yes", IF(N393 &lt; 'County Names to hide'!$C$2, "No", "Yes")))</f>
        <v/>
      </c>
      <c r="P393" s="4"/>
      <c r="Q393" s="4"/>
      <c r="R393" s="4"/>
      <c r="S393" s="4"/>
      <c r="T393" s="1"/>
      <c r="U393" s="67"/>
      <c r="V393" s="1"/>
      <c r="W393" s="1"/>
      <c r="X393" s="1"/>
      <c r="Y393" s="1"/>
    </row>
    <row r="394" spans="1:25" x14ac:dyDescent="0.35">
      <c r="A394" s="1"/>
      <c r="B394" s="1"/>
      <c r="C394" s="4"/>
      <c r="D394" s="1"/>
      <c r="E394" s="1"/>
      <c r="F394" s="1"/>
      <c r="G394" s="1"/>
      <c r="H394" s="1"/>
      <c r="I394" s="1"/>
      <c r="J394" s="1"/>
      <c r="K394" s="1"/>
      <c r="L394" s="68" t="str">
        <f t="shared" si="6"/>
        <v>Yes</v>
      </c>
      <c r="M394" s="4"/>
      <c r="N394" s="4"/>
      <c r="O394" s="68" t="str">
        <f>IF(ISBLANK(M394), "", IF(ISBLANK(N394), "Yes", IF(N394 &lt; 'County Names to hide'!$C$2, "No", "Yes")))</f>
        <v/>
      </c>
      <c r="P394" s="4"/>
      <c r="Q394" s="4"/>
      <c r="R394" s="4"/>
      <c r="S394" s="4"/>
      <c r="T394" s="1"/>
      <c r="U394" s="67"/>
      <c r="V394" s="1"/>
      <c r="W394" s="1"/>
      <c r="X394" s="1"/>
      <c r="Y394" s="1"/>
    </row>
    <row r="395" spans="1:25" x14ac:dyDescent="0.35">
      <c r="A395" s="1"/>
      <c r="B395" s="1"/>
      <c r="C395" s="4"/>
      <c r="D395" s="1"/>
      <c r="E395" s="1"/>
      <c r="F395" s="1"/>
      <c r="G395" s="1"/>
      <c r="H395" s="1"/>
      <c r="I395" s="1"/>
      <c r="J395" s="1"/>
      <c r="K395" s="1"/>
      <c r="L395" s="68" t="str">
        <f t="shared" si="6"/>
        <v>Yes</v>
      </c>
      <c r="M395" s="4"/>
      <c r="N395" s="4"/>
      <c r="O395" s="68" t="str">
        <f>IF(ISBLANK(M395), "", IF(ISBLANK(N395), "Yes", IF(N395 &lt; 'County Names to hide'!$C$2, "No", "Yes")))</f>
        <v/>
      </c>
      <c r="P395" s="4"/>
      <c r="Q395" s="4"/>
      <c r="R395" s="4"/>
      <c r="S395" s="4"/>
      <c r="T395" s="1"/>
      <c r="U395" s="67"/>
      <c r="V395" s="1"/>
      <c r="W395" s="1"/>
      <c r="X395" s="1"/>
      <c r="Y395" s="1"/>
    </row>
    <row r="396" spans="1:25" x14ac:dyDescent="0.35">
      <c r="A396" s="1"/>
      <c r="B396" s="1"/>
      <c r="C396" s="4"/>
      <c r="D396" s="1"/>
      <c r="E396" s="1"/>
      <c r="F396" s="1"/>
      <c r="G396" s="1"/>
      <c r="H396" s="1"/>
      <c r="I396" s="1"/>
      <c r="J396" s="1"/>
      <c r="K396" s="1"/>
      <c r="L396" s="68" t="str">
        <f t="shared" si="6"/>
        <v>Yes</v>
      </c>
      <c r="M396" s="4"/>
      <c r="N396" s="4"/>
      <c r="O396" s="68" t="str">
        <f>IF(ISBLANK(M396), "", IF(ISBLANK(N396), "Yes", IF(N396 &lt; 'County Names to hide'!$C$2, "No", "Yes")))</f>
        <v/>
      </c>
      <c r="P396" s="4"/>
      <c r="Q396" s="4"/>
      <c r="R396" s="4"/>
      <c r="S396" s="4"/>
      <c r="T396" s="1"/>
      <c r="U396" s="67"/>
      <c r="V396" s="1"/>
      <c r="W396" s="1"/>
      <c r="X396" s="1"/>
      <c r="Y396" s="1"/>
    </row>
    <row r="397" spans="1:25" x14ac:dyDescent="0.35">
      <c r="A397" s="1"/>
      <c r="B397" s="1"/>
      <c r="C397" s="4"/>
      <c r="D397" s="1"/>
      <c r="E397" s="1"/>
      <c r="F397" s="1"/>
      <c r="G397" s="1"/>
      <c r="H397" s="1"/>
      <c r="I397" s="1"/>
      <c r="J397" s="1"/>
      <c r="K397" s="1"/>
      <c r="L397" s="68" t="str">
        <f t="shared" si="6"/>
        <v>Yes</v>
      </c>
      <c r="M397" s="4"/>
      <c r="N397" s="4"/>
      <c r="O397" s="68" t="str">
        <f>IF(ISBLANK(M397), "", IF(ISBLANK(N397), "Yes", IF(N397 &lt; 'County Names to hide'!$C$2, "No", "Yes")))</f>
        <v/>
      </c>
      <c r="P397" s="4"/>
      <c r="Q397" s="4"/>
      <c r="R397" s="4"/>
      <c r="S397" s="4"/>
      <c r="T397" s="1"/>
      <c r="U397" s="67"/>
      <c r="V397" s="1"/>
      <c r="W397" s="1"/>
      <c r="X397" s="1"/>
      <c r="Y397" s="1"/>
    </row>
    <row r="398" spans="1:25" x14ac:dyDescent="0.35">
      <c r="A398" s="1"/>
      <c r="B398" s="1"/>
      <c r="C398" s="4"/>
      <c r="D398" s="1"/>
      <c r="E398" s="1"/>
      <c r="F398" s="1"/>
      <c r="G398" s="1"/>
      <c r="H398" s="1"/>
      <c r="I398" s="1"/>
      <c r="J398" s="1"/>
      <c r="K398" s="1"/>
      <c r="L398" s="68" t="str">
        <f t="shared" si="6"/>
        <v>Yes</v>
      </c>
      <c r="M398" s="4"/>
      <c r="N398" s="4"/>
      <c r="O398" s="68" t="str">
        <f>IF(ISBLANK(M398), "", IF(ISBLANK(N398), "Yes", IF(N398 &lt; 'County Names to hide'!$C$2, "No", "Yes")))</f>
        <v/>
      </c>
      <c r="P398" s="4"/>
      <c r="Q398" s="4"/>
      <c r="R398" s="4"/>
      <c r="S398" s="4"/>
      <c r="T398" s="1"/>
      <c r="U398" s="67"/>
      <c r="V398" s="1"/>
      <c r="W398" s="1"/>
      <c r="X398" s="1"/>
      <c r="Y398" s="1"/>
    </row>
    <row r="399" spans="1:25" x14ac:dyDescent="0.35">
      <c r="A399" s="1"/>
      <c r="B399" s="1"/>
      <c r="C399" s="4"/>
      <c r="D399" s="1"/>
      <c r="E399" s="1"/>
      <c r="F399" s="1"/>
      <c r="G399" s="1"/>
      <c r="H399" s="1"/>
      <c r="I399" s="1"/>
      <c r="J399" s="1"/>
      <c r="K399" s="1"/>
      <c r="L399" s="68" t="str">
        <f t="shared" si="6"/>
        <v>Yes</v>
      </c>
      <c r="M399" s="4"/>
      <c r="N399" s="4"/>
      <c r="O399" s="68" t="str">
        <f>IF(ISBLANK(M399), "", IF(ISBLANK(N399), "Yes", IF(N399 &lt; 'County Names to hide'!$C$2, "No", "Yes")))</f>
        <v/>
      </c>
      <c r="P399" s="4"/>
      <c r="Q399" s="4"/>
      <c r="R399" s="4"/>
      <c r="S399" s="4"/>
      <c r="T399" s="1"/>
      <c r="U399" s="67"/>
      <c r="V399" s="1"/>
      <c r="W399" s="1"/>
      <c r="X399" s="1"/>
      <c r="Y399" s="1"/>
    </row>
    <row r="400" spans="1:25" x14ac:dyDescent="0.35">
      <c r="A400" s="1"/>
      <c r="B400" s="1"/>
      <c r="C400" s="4"/>
      <c r="D400" s="1"/>
      <c r="E400" s="1"/>
      <c r="F400" s="1"/>
      <c r="G400" s="1"/>
      <c r="H400" s="1"/>
      <c r="I400" s="1"/>
      <c r="J400" s="1"/>
      <c r="K400" s="1"/>
      <c r="L400" s="68" t="str">
        <f t="shared" si="6"/>
        <v>Yes</v>
      </c>
      <c r="M400" s="4"/>
      <c r="N400" s="4"/>
      <c r="O400" s="68" t="str">
        <f>IF(ISBLANK(M400), "", IF(ISBLANK(N400), "Yes", IF(N400 &lt; 'County Names to hide'!$C$2, "No", "Yes")))</f>
        <v/>
      </c>
      <c r="P400" s="4"/>
      <c r="Q400" s="4"/>
      <c r="R400" s="4"/>
      <c r="S400" s="4"/>
      <c r="T400" s="1"/>
      <c r="U400" s="67"/>
      <c r="V400" s="1"/>
      <c r="W400" s="1"/>
      <c r="X400" s="1"/>
      <c r="Y400" s="1"/>
    </row>
    <row r="401" spans="1:25" x14ac:dyDescent="0.35">
      <c r="A401" s="1"/>
      <c r="B401" s="1"/>
      <c r="C401" s="4"/>
      <c r="D401" s="1"/>
      <c r="E401" s="1"/>
      <c r="F401" s="1"/>
      <c r="G401" s="1"/>
      <c r="H401" s="1"/>
      <c r="I401" s="1"/>
      <c r="J401" s="1"/>
      <c r="K401" s="1"/>
      <c r="L401" s="68" t="str">
        <f t="shared" si="6"/>
        <v>Yes</v>
      </c>
      <c r="M401" s="4"/>
      <c r="N401" s="4"/>
      <c r="O401" s="68" t="str">
        <f>IF(ISBLANK(M401), "", IF(ISBLANK(N401), "Yes", IF(N401 &lt; 'County Names to hide'!$C$2, "No", "Yes")))</f>
        <v/>
      </c>
      <c r="P401" s="4"/>
      <c r="Q401" s="4"/>
      <c r="R401" s="4"/>
      <c r="S401" s="4"/>
      <c r="T401" s="1"/>
      <c r="U401" s="67"/>
      <c r="V401" s="1"/>
      <c r="W401" s="1"/>
      <c r="X401" s="1"/>
      <c r="Y401" s="1"/>
    </row>
    <row r="402" spans="1:25" x14ac:dyDescent="0.35">
      <c r="A402" s="1"/>
      <c r="B402" s="1"/>
      <c r="C402" s="4"/>
      <c r="D402" s="1"/>
      <c r="E402" s="1"/>
      <c r="F402" s="1"/>
      <c r="G402" s="1"/>
      <c r="H402" s="1"/>
      <c r="I402" s="1"/>
      <c r="J402" s="1"/>
      <c r="K402" s="1"/>
      <c r="L402" s="68" t="str">
        <f t="shared" si="6"/>
        <v>Yes</v>
      </c>
      <c r="M402" s="4"/>
      <c r="N402" s="4"/>
      <c r="O402" s="68" t="str">
        <f>IF(ISBLANK(M402), "", IF(ISBLANK(N402), "Yes", IF(N402 &lt; 'County Names to hide'!$C$2, "No", "Yes")))</f>
        <v/>
      </c>
      <c r="P402" s="4"/>
      <c r="Q402" s="4"/>
      <c r="R402" s="4"/>
      <c r="S402" s="4"/>
      <c r="T402" s="1"/>
      <c r="U402" s="67"/>
      <c r="V402" s="1"/>
      <c r="W402" s="1"/>
      <c r="X402" s="1"/>
      <c r="Y402" s="1"/>
    </row>
    <row r="403" spans="1:25" x14ac:dyDescent="0.35">
      <c r="A403" s="1"/>
      <c r="B403" s="1"/>
      <c r="C403" s="4"/>
      <c r="D403" s="1"/>
      <c r="E403" s="1"/>
      <c r="F403" s="1"/>
      <c r="G403" s="1"/>
      <c r="H403" s="1"/>
      <c r="I403" s="1"/>
      <c r="J403" s="1"/>
      <c r="K403" s="1"/>
      <c r="L403" s="68" t="str">
        <f t="shared" si="6"/>
        <v>Yes</v>
      </c>
      <c r="M403" s="4"/>
      <c r="N403" s="4"/>
      <c r="O403" s="68" t="str">
        <f>IF(ISBLANK(M403), "", IF(ISBLANK(N403), "Yes", IF(N403 &lt; 'County Names to hide'!$C$2, "No", "Yes")))</f>
        <v/>
      </c>
      <c r="P403" s="4"/>
      <c r="Q403" s="4"/>
      <c r="R403" s="4"/>
      <c r="S403" s="4"/>
      <c r="T403" s="1"/>
      <c r="U403" s="67"/>
      <c r="V403" s="1"/>
      <c r="W403" s="1"/>
      <c r="X403" s="1"/>
      <c r="Y403" s="1"/>
    </row>
    <row r="404" spans="1:25" x14ac:dyDescent="0.35">
      <c r="A404" s="1"/>
      <c r="B404" s="1"/>
      <c r="C404" s="4"/>
      <c r="D404" s="1"/>
      <c r="E404" s="1"/>
      <c r="F404" s="1"/>
      <c r="G404" s="1"/>
      <c r="H404" s="1"/>
      <c r="I404" s="1"/>
      <c r="J404" s="1"/>
      <c r="K404" s="1"/>
      <c r="L404" s="68" t="str">
        <f t="shared" si="6"/>
        <v>Yes</v>
      </c>
      <c r="M404" s="4"/>
      <c r="N404" s="4"/>
      <c r="O404" s="68" t="str">
        <f>IF(ISBLANK(M404), "", IF(ISBLANK(N404), "Yes", IF(N404 &lt; 'County Names to hide'!$C$2, "No", "Yes")))</f>
        <v/>
      </c>
      <c r="P404" s="4"/>
      <c r="Q404" s="4"/>
      <c r="R404" s="4"/>
      <c r="S404" s="4"/>
      <c r="T404" s="1"/>
      <c r="U404" s="67"/>
      <c r="V404" s="1"/>
      <c r="W404" s="1"/>
      <c r="X404" s="1"/>
      <c r="Y404" s="1"/>
    </row>
    <row r="405" spans="1:25" x14ac:dyDescent="0.35">
      <c r="A405" s="1"/>
      <c r="B405" s="1"/>
      <c r="C405" s="4"/>
      <c r="D405" s="1"/>
      <c r="E405" s="1"/>
      <c r="F405" s="1"/>
      <c r="G405" s="1"/>
      <c r="H405" s="1"/>
      <c r="I405" s="1"/>
      <c r="J405" s="1"/>
      <c r="K405" s="1"/>
      <c r="L405" s="68" t="str">
        <f t="shared" si="6"/>
        <v>Yes</v>
      </c>
      <c r="M405" s="4"/>
      <c r="N405" s="4"/>
      <c r="O405" s="68" t="str">
        <f>IF(ISBLANK(M405), "", IF(ISBLANK(N405), "Yes", IF(N405 &lt; 'County Names to hide'!$C$2, "No", "Yes")))</f>
        <v/>
      </c>
      <c r="P405" s="4"/>
      <c r="Q405" s="4"/>
      <c r="R405" s="4"/>
      <c r="S405" s="4"/>
      <c r="T405" s="1"/>
      <c r="U405" s="67"/>
      <c r="V405" s="1"/>
      <c r="W405" s="1"/>
      <c r="X405" s="1"/>
      <c r="Y405" s="1"/>
    </row>
    <row r="406" spans="1:25" x14ac:dyDescent="0.35">
      <c r="A406" s="1"/>
      <c r="B406" s="1"/>
      <c r="C406" s="4"/>
      <c r="D406" s="1"/>
      <c r="E406" s="1"/>
      <c r="F406" s="1"/>
      <c r="G406" s="1"/>
      <c r="H406" s="1"/>
      <c r="I406" s="1"/>
      <c r="J406" s="1"/>
      <c r="K406" s="1"/>
      <c r="L406" s="68" t="str">
        <f t="shared" si="6"/>
        <v>Yes</v>
      </c>
      <c r="M406" s="4"/>
      <c r="N406" s="4"/>
      <c r="O406" s="68" t="str">
        <f>IF(ISBLANK(M406), "", IF(ISBLANK(N406), "Yes", IF(N406 &lt; 'County Names to hide'!$C$2, "No", "Yes")))</f>
        <v/>
      </c>
      <c r="P406" s="4"/>
      <c r="Q406" s="4"/>
      <c r="R406" s="4"/>
      <c r="S406" s="4"/>
      <c r="T406" s="1"/>
      <c r="U406" s="67"/>
      <c r="V406" s="1"/>
      <c r="W406" s="1"/>
      <c r="X406" s="1"/>
      <c r="Y406" s="1"/>
    </row>
    <row r="407" spans="1:25" x14ac:dyDescent="0.35">
      <c r="A407" s="1"/>
      <c r="B407" s="1"/>
      <c r="C407" s="4"/>
      <c r="D407" s="1"/>
      <c r="E407" s="1"/>
      <c r="F407" s="1"/>
      <c r="G407" s="1"/>
      <c r="H407" s="1"/>
      <c r="I407" s="1"/>
      <c r="J407" s="1"/>
      <c r="K407" s="1"/>
      <c r="L407" s="68" t="str">
        <f t="shared" si="6"/>
        <v>Yes</v>
      </c>
      <c r="M407" s="4"/>
      <c r="N407" s="4"/>
      <c r="O407" s="68" t="str">
        <f>IF(ISBLANK(M407), "", IF(ISBLANK(N407), "Yes", IF(N407 &lt; 'County Names to hide'!$C$2, "No", "Yes")))</f>
        <v/>
      </c>
      <c r="P407" s="4"/>
      <c r="Q407" s="4"/>
      <c r="R407" s="4"/>
      <c r="S407" s="4"/>
      <c r="T407" s="1"/>
      <c r="U407" s="67"/>
      <c r="V407" s="1"/>
      <c r="W407" s="1"/>
      <c r="X407" s="1"/>
      <c r="Y407" s="1"/>
    </row>
    <row r="408" spans="1:25" x14ac:dyDescent="0.35">
      <c r="A408" s="1"/>
      <c r="B408" s="1"/>
      <c r="C408" s="4"/>
      <c r="D408" s="1"/>
      <c r="E408" s="1"/>
      <c r="F408" s="1"/>
      <c r="G408" s="1"/>
      <c r="H408" s="1"/>
      <c r="I408" s="1"/>
      <c r="J408" s="1"/>
      <c r="K408" s="1"/>
      <c r="L408" s="68" t="str">
        <f t="shared" si="6"/>
        <v>Yes</v>
      </c>
      <c r="M408" s="4"/>
      <c r="N408" s="4"/>
      <c r="O408" s="68" t="str">
        <f>IF(ISBLANK(M408), "", IF(ISBLANK(N408), "Yes", IF(N408 &lt; 'County Names to hide'!$C$2, "No", "Yes")))</f>
        <v/>
      </c>
      <c r="P408" s="4"/>
      <c r="Q408" s="4"/>
      <c r="R408" s="4"/>
      <c r="S408" s="4"/>
      <c r="T408" s="1"/>
      <c r="U408" s="67"/>
      <c r="V408" s="1"/>
      <c r="W408" s="1"/>
      <c r="X408" s="1"/>
      <c r="Y408" s="1"/>
    </row>
    <row r="409" spans="1:25" x14ac:dyDescent="0.35">
      <c r="A409" s="1"/>
      <c r="B409" s="1"/>
      <c r="C409" s="4"/>
      <c r="D409" s="1"/>
      <c r="E409" s="1"/>
      <c r="F409" s="1"/>
      <c r="G409" s="1"/>
      <c r="H409" s="1"/>
      <c r="I409" s="1"/>
      <c r="J409" s="1"/>
      <c r="K409" s="1"/>
      <c r="L409" s="68" t="str">
        <f t="shared" si="6"/>
        <v>Yes</v>
      </c>
      <c r="M409" s="4"/>
      <c r="N409" s="4"/>
      <c r="O409" s="68" t="str">
        <f>IF(ISBLANK(M409), "", IF(ISBLANK(N409), "Yes", IF(N409 &lt; 'County Names to hide'!$C$2, "No", "Yes")))</f>
        <v/>
      </c>
      <c r="P409" s="4"/>
      <c r="Q409" s="4"/>
      <c r="R409" s="4"/>
      <c r="S409" s="4"/>
      <c r="T409" s="1"/>
      <c r="U409" s="67"/>
      <c r="V409" s="1"/>
      <c r="W409" s="1"/>
      <c r="X409" s="1"/>
      <c r="Y409" s="1"/>
    </row>
    <row r="410" spans="1:25" x14ac:dyDescent="0.35">
      <c r="A410" s="1"/>
      <c r="B410" s="1"/>
      <c r="C410" s="4"/>
      <c r="D410" s="1"/>
      <c r="E410" s="1"/>
      <c r="F410" s="1"/>
      <c r="G410" s="1"/>
      <c r="H410" s="1"/>
      <c r="I410" s="1"/>
      <c r="J410" s="1"/>
      <c r="K410" s="1"/>
      <c r="L410" s="68" t="str">
        <f t="shared" si="6"/>
        <v>Yes</v>
      </c>
      <c r="M410" s="4"/>
      <c r="N410" s="4"/>
      <c r="O410" s="68" t="str">
        <f>IF(ISBLANK(M410), "", IF(ISBLANK(N410), "Yes", IF(N410 &lt; 'County Names to hide'!$C$2, "No", "Yes")))</f>
        <v/>
      </c>
      <c r="P410" s="4"/>
      <c r="Q410" s="4"/>
      <c r="R410" s="4"/>
      <c r="S410" s="4"/>
      <c r="T410" s="1"/>
      <c r="U410" s="67"/>
      <c r="V410" s="1"/>
      <c r="W410" s="1"/>
      <c r="X410" s="1"/>
      <c r="Y410" s="1"/>
    </row>
    <row r="411" spans="1:25" x14ac:dyDescent="0.35">
      <c r="A411" s="1"/>
      <c r="B411" s="1"/>
      <c r="C411" s="4"/>
      <c r="D411" s="1"/>
      <c r="E411" s="1"/>
      <c r="F411" s="1"/>
      <c r="G411" s="1"/>
      <c r="H411" s="1"/>
      <c r="I411" s="1"/>
      <c r="J411" s="1"/>
      <c r="K411" s="1"/>
      <c r="L411" s="68" t="str">
        <f t="shared" si="6"/>
        <v>Yes</v>
      </c>
      <c r="M411" s="4"/>
      <c r="N411" s="4"/>
      <c r="O411" s="68" t="str">
        <f>IF(ISBLANK(M411), "", IF(ISBLANK(N411), "Yes", IF(N411 &lt; 'County Names to hide'!$C$2, "No", "Yes")))</f>
        <v/>
      </c>
      <c r="P411" s="4"/>
      <c r="Q411" s="4"/>
      <c r="R411" s="4"/>
      <c r="S411" s="4"/>
      <c r="T411" s="1"/>
      <c r="U411" s="67"/>
      <c r="V411" s="1"/>
      <c r="W411" s="1"/>
      <c r="X411" s="1"/>
      <c r="Y411" s="1"/>
    </row>
    <row r="412" spans="1:25" x14ac:dyDescent="0.35">
      <c r="A412" s="1"/>
      <c r="B412" s="1"/>
      <c r="C412" s="4"/>
      <c r="D412" s="1"/>
      <c r="E412" s="1"/>
      <c r="F412" s="1"/>
      <c r="G412" s="1"/>
      <c r="H412" s="1"/>
      <c r="I412" s="1"/>
      <c r="J412" s="1"/>
      <c r="K412" s="1"/>
      <c r="L412" s="68" t="str">
        <f t="shared" si="6"/>
        <v>Yes</v>
      </c>
      <c r="M412" s="4"/>
      <c r="N412" s="4"/>
      <c r="O412" s="68" t="str">
        <f>IF(ISBLANK(M412), "", IF(ISBLANK(N412), "Yes", IF(N412 &lt; 'County Names to hide'!$C$2, "No", "Yes")))</f>
        <v/>
      </c>
      <c r="P412" s="4"/>
      <c r="Q412" s="4"/>
      <c r="R412" s="4"/>
      <c r="S412" s="4"/>
      <c r="T412" s="1"/>
      <c r="U412" s="67"/>
      <c r="V412" s="1"/>
      <c r="W412" s="1"/>
      <c r="X412" s="1"/>
      <c r="Y412" s="1"/>
    </row>
    <row r="413" spans="1:25" x14ac:dyDescent="0.35">
      <c r="A413" s="1"/>
      <c r="B413" s="1"/>
      <c r="C413" s="4"/>
      <c r="D413" s="1"/>
      <c r="E413" s="1"/>
      <c r="F413" s="1"/>
      <c r="G413" s="1"/>
      <c r="H413" s="1"/>
      <c r="I413" s="1"/>
      <c r="J413" s="1"/>
      <c r="K413" s="1"/>
      <c r="L413" s="68" t="str">
        <f t="shared" si="6"/>
        <v>Yes</v>
      </c>
      <c r="M413" s="4"/>
      <c r="N413" s="4"/>
      <c r="O413" s="68" t="str">
        <f>IF(ISBLANK(M413), "", IF(ISBLANK(N413), "Yes", IF(N413 &lt; 'County Names to hide'!$C$2, "No", "Yes")))</f>
        <v/>
      </c>
      <c r="P413" s="4"/>
      <c r="Q413" s="4"/>
      <c r="R413" s="4"/>
      <c r="S413" s="4"/>
      <c r="T413" s="1"/>
      <c r="U413" s="67"/>
      <c r="V413" s="1"/>
      <c r="W413" s="1"/>
      <c r="X413" s="1"/>
      <c r="Y413" s="1"/>
    </row>
    <row r="414" spans="1:25" x14ac:dyDescent="0.35">
      <c r="A414" s="1"/>
      <c r="B414" s="1"/>
      <c r="C414" s="4"/>
      <c r="D414" s="1"/>
      <c r="E414" s="1"/>
      <c r="F414" s="1"/>
      <c r="G414" s="1"/>
      <c r="H414" s="1"/>
      <c r="I414" s="1"/>
      <c r="J414" s="1"/>
      <c r="K414" s="1"/>
      <c r="L414" s="68" t="str">
        <f t="shared" si="6"/>
        <v>Yes</v>
      </c>
      <c r="M414" s="4"/>
      <c r="N414" s="4"/>
      <c r="O414" s="68" t="str">
        <f>IF(ISBLANK(M414), "", IF(ISBLANK(N414), "Yes", IF(N414 &lt; 'County Names to hide'!$C$2, "No", "Yes")))</f>
        <v/>
      </c>
      <c r="P414" s="4"/>
      <c r="Q414" s="4"/>
      <c r="R414" s="4"/>
      <c r="S414" s="4"/>
      <c r="T414" s="1"/>
      <c r="U414" s="67"/>
      <c r="V414" s="1"/>
      <c r="W414" s="1"/>
      <c r="X414" s="1"/>
      <c r="Y414" s="1"/>
    </row>
    <row r="415" spans="1:25" x14ac:dyDescent="0.35">
      <c r="A415" s="1"/>
      <c r="B415" s="1"/>
      <c r="C415" s="4"/>
      <c r="D415" s="1"/>
      <c r="E415" s="1"/>
      <c r="F415" s="1"/>
      <c r="G415" s="1"/>
      <c r="H415" s="1"/>
      <c r="I415" s="1"/>
      <c r="J415" s="1"/>
      <c r="K415" s="1"/>
      <c r="L415" s="68" t="str">
        <f t="shared" si="6"/>
        <v>Yes</v>
      </c>
      <c r="M415" s="4"/>
      <c r="N415" s="4"/>
      <c r="O415" s="68" t="str">
        <f>IF(ISBLANK(M415), "", IF(ISBLANK(N415), "Yes", IF(N415 &lt; 'County Names to hide'!$C$2, "No", "Yes")))</f>
        <v/>
      </c>
      <c r="P415" s="4"/>
      <c r="Q415" s="4"/>
      <c r="R415" s="4"/>
      <c r="S415" s="4"/>
      <c r="T415" s="1"/>
      <c r="U415" s="67"/>
      <c r="V415" s="1"/>
      <c r="W415" s="1"/>
      <c r="X415" s="1"/>
      <c r="Y415" s="1"/>
    </row>
    <row r="416" spans="1:25" x14ac:dyDescent="0.35">
      <c r="A416" s="1"/>
      <c r="B416" s="1"/>
      <c r="C416" s="4"/>
      <c r="D416" s="1"/>
      <c r="E416" s="1"/>
      <c r="F416" s="1"/>
      <c r="G416" s="1"/>
      <c r="H416" s="1"/>
      <c r="I416" s="1"/>
      <c r="J416" s="1"/>
      <c r="K416" s="1"/>
      <c r="L416" s="68" t="str">
        <f t="shared" si="6"/>
        <v>Yes</v>
      </c>
      <c r="M416" s="4"/>
      <c r="N416" s="4"/>
      <c r="O416" s="68" t="str">
        <f>IF(ISBLANK(M416), "", IF(ISBLANK(N416), "Yes", IF(N416 &lt; 'County Names to hide'!$C$2, "No", "Yes")))</f>
        <v/>
      </c>
      <c r="P416" s="4"/>
      <c r="Q416" s="4"/>
      <c r="R416" s="4"/>
      <c r="S416" s="4"/>
      <c r="T416" s="1"/>
      <c r="U416" s="67"/>
      <c r="V416" s="1"/>
      <c r="W416" s="1"/>
      <c r="X416" s="1"/>
      <c r="Y416" s="1"/>
    </row>
    <row r="417" spans="1:25" x14ac:dyDescent="0.35">
      <c r="A417" s="1"/>
      <c r="B417" s="1"/>
      <c r="C417" s="4"/>
      <c r="D417" s="1"/>
      <c r="E417" s="1"/>
      <c r="F417" s="1"/>
      <c r="G417" s="1"/>
      <c r="H417" s="1"/>
      <c r="I417" s="1"/>
      <c r="J417" s="1"/>
      <c r="K417" s="1"/>
      <c r="L417" s="68" t="str">
        <f t="shared" si="6"/>
        <v>Yes</v>
      </c>
      <c r="M417" s="4"/>
      <c r="N417" s="4"/>
      <c r="O417" s="68" t="str">
        <f>IF(ISBLANK(M417), "", IF(ISBLANK(N417), "Yes", IF(N417 &lt; 'County Names to hide'!$C$2, "No", "Yes")))</f>
        <v/>
      </c>
      <c r="P417" s="4"/>
      <c r="Q417" s="4"/>
      <c r="R417" s="4"/>
      <c r="S417" s="4"/>
      <c r="T417" s="1"/>
      <c r="U417" s="67"/>
      <c r="V417" s="1"/>
      <c r="W417" s="1"/>
      <c r="X417" s="1"/>
      <c r="Y417" s="1"/>
    </row>
    <row r="418" spans="1:25" x14ac:dyDescent="0.35">
      <c r="A418" s="1"/>
      <c r="B418" s="1"/>
      <c r="C418" s="4"/>
      <c r="D418" s="1"/>
      <c r="E418" s="1"/>
      <c r="F418" s="1"/>
      <c r="G418" s="1"/>
      <c r="H418" s="1"/>
      <c r="I418" s="1"/>
      <c r="J418" s="1"/>
      <c r="K418" s="1"/>
      <c r="L418" s="68" t="str">
        <f t="shared" si="6"/>
        <v>Yes</v>
      </c>
      <c r="M418" s="4"/>
      <c r="N418" s="4"/>
      <c r="O418" s="68" t="str">
        <f>IF(ISBLANK(M418), "", IF(ISBLANK(N418), "Yes", IF(N418 &lt; 'County Names to hide'!$C$2, "No", "Yes")))</f>
        <v/>
      </c>
      <c r="P418" s="4"/>
      <c r="Q418" s="4"/>
      <c r="R418" s="4"/>
      <c r="S418" s="4"/>
      <c r="T418" s="1"/>
      <c r="U418" s="67"/>
      <c r="V418" s="1"/>
      <c r="W418" s="1"/>
      <c r="X418" s="1"/>
      <c r="Y418" s="1"/>
    </row>
    <row r="419" spans="1:25" x14ac:dyDescent="0.35">
      <c r="A419" s="1"/>
      <c r="B419" s="1"/>
      <c r="C419" s="4"/>
      <c r="D419" s="1"/>
      <c r="E419" s="1"/>
      <c r="F419" s="1"/>
      <c r="G419" s="1"/>
      <c r="H419" s="1"/>
      <c r="I419" s="1"/>
      <c r="J419" s="1"/>
      <c r="K419" s="1"/>
      <c r="L419" s="68" t="str">
        <f t="shared" si="6"/>
        <v>Yes</v>
      </c>
      <c r="M419" s="4"/>
      <c r="N419" s="4"/>
      <c r="O419" s="68" t="str">
        <f>IF(ISBLANK(M419), "", IF(ISBLANK(N419), "Yes", IF(N419 &lt; 'County Names to hide'!$C$2, "No", "Yes")))</f>
        <v/>
      </c>
      <c r="P419" s="4"/>
      <c r="Q419" s="4"/>
      <c r="R419" s="4"/>
      <c r="S419" s="4"/>
      <c r="T419" s="1"/>
      <c r="U419" s="67"/>
      <c r="V419" s="1"/>
      <c r="W419" s="1"/>
      <c r="X419" s="1"/>
      <c r="Y419" s="1"/>
    </row>
    <row r="420" spans="1:25" x14ac:dyDescent="0.35">
      <c r="A420" s="1"/>
      <c r="B420" s="1"/>
      <c r="C420" s="4"/>
      <c r="D420" s="1"/>
      <c r="E420" s="1"/>
      <c r="F420" s="1"/>
      <c r="G420" s="1"/>
      <c r="H420" s="1"/>
      <c r="I420" s="1"/>
      <c r="J420" s="1"/>
      <c r="K420" s="1"/>
      <c r="L420" s="68" t="str">
        <f t="shared" si="6"/>
        <v>Yes</v>
      </c>
      <c r="M420" s="4"/>
      <c r="N420" s="4"/>
      <c r="O420" s="68" t="str">
        <f>IF(ISBLANK(M420), "", IF(ISBLANK(N420), "Yes", IF(N420 &lt; 'County Names to hide'!$C$2, "No", "Yes")))</f>
        <v/>
      </c>
      <c r="P420" s="4"/>
      <c r="Q420" s="4"/>
      <c r="R420" s="4"/>
      <c r="S420" s="4"/>
      <c r="T420" s="1"/>
      <c r="U420" s="67"/>
      <c r="V420" s="1"/>
      <c r="W420" s="1"/>
      <c r="X420" s="1"/>
      <c r="Y420" s="1"/>
    </row>
    <row r="421" spans="1:25" x14ac:dyDescent="0.35">
      <c r="A421" s="1"/>
      <c r="B421" s="1"/>
      <c r="C421" s="4"/>
      <c r="D421" s="1"/>
      <c r="E421" s="1"/>
      <c r="F421" s="1"/>
      <c r="G421" s="1"/>
      <c r="H421" s="1"/>
      <c r="I421" s="1"/>
      <c r="J421" s="1"/>
      <c r="K421" s="1"/>
      <c r="L421" s="68" t="str">
        <f t="shared" si="6"/>
        <v>Yes</v>
      </c>
      <c r="M421" s="4"/>
      <c r="N421" s="4"/>
      <c r="O421" s="68" t="str">
        <f>IF(ISBLANK(M421), "", IF(ISBLANK(N421), "Yes", IF(N421 &lt; 'County Names to hide'!$C$2, "No", "Yes")))</f>
        <v/>
      </c>
      <c r="P421" s="4"/>
      <c r="Q421" s="4"/>
      <c r="R421" s="4"/>
      <c r="S421" s="4"/>
      <c r="T421" s="1"/>
      <c r="U421" s="67"/>
      <c r="V421" s="1"/>
      <c r="W421" s="1"/>
      <c r="X421" s="1"/>
      <c r="Y421" s="1"/>
    </row>
    <row r="422" spans="1:25" x14ac:dyDescent="0.35">
      <c r="A422" s="1"/>
      <c r="B422" s="1"/>
      <c r="C422" s="4"/>
      <c r="D422" s="1"/>
      <c r="E422" s="1"/>
      <c r="F422" s="1"/>
      <c r="G422" s="1"/>
      <c r="H422" s="1"/>
      <c r="I422" s="1"/>
      <c r="J422" s="1"/>
      <c r="K422" s="1"/>
      <c r="L422" s="68" t="str">
        <f t="shared" si="6"/>
        <v>Yes</v>
      </c>
      <c r="M422" s="4"/>
      <c r="N422" s="4"/>
      <c r="O422" s="68" t="str">
        <f>IF(ISBLANK(M422), "", IF(ISBLANK(N422), "Yes", IF(N422 &lt; 'County Names to hide'!$C$2, "No", "Yes")))</f>
        <v/>
      </c>
      <c r="P422" s="4"/>
      <c r="Q422" s="4"/>
      <c r="R422" s="4"/>
      <c r="S422" s="4"/>
      <c r="T422" s="1"/>
      <c r="U422" s="67"/>
      <c r="V422" s="1"/>
      <c r="W422" s="1"/>
      <c r="X422" s="1"/>
      <c r="Y422" s="1"/>
    </row>
    <row r="423" spans="1:25" x14ac:dyDescent="0.35">
      <c r="A423" s="1"/>
      <c r="B423" s="1"/>
      <c r="C423" s="4"/>
      <c r="D423" s="1"/>
      <c r="E423" s="1"/>
      <c r="F423" s="1"/>
      <c r="G423" s="1"/>
      <c r="H423" s="1"/>
      <c r="I423" s="1"/>
      <c r="J423" s="1"/>
      <c r="K423" s="1"/>
      <c r="L423" s="68" t="str">
        <f t="shared" si="6"/>
        <v>Yes</v>
      </c>
      <c r="M423" s="4"/>
      <c r="N423" s="4"/>
      <c r="O423" s="68" t="str">
        <f>IF(ISBLANK(M423), "", IF(ISBLANK(N423), "Yes", IF(N423 &lt; 'County Names to hide'!$C$2, "No", "Yes")))</f>
        <v/>
      </c>
      <c r="P423" s="4"/>
      <c r="Q423" s="4"/>
      <c r="R423" s="4"/>
      <c r="S423" s="4"/>
      <c r="T423" s="1"/>
      <c r="U423" s="67"/>
      <c r="V423" s="1"/>
      <c r="W423" s="1"/>
      <c r="X423" s="1"/>
      <c r="Y423" s="1"/>
    </row>
    <row r="424" spans="1:25" x14ac:dyDescent="0.35">
      <c r="A424" s="1"/>
      <c r="B424" s="1"/>
      <c r="C424" s="4"/>
      <c r="D424" s="1"/>
      <c r="E424" s="1"/>
      <c r="F424" s="1"/>
      <c r="G424" s="1"/>
      <c r="H424" s="1"/>
      <c r="I424" s="1"/>
      <c r="J424" s="1"/>
      <c r="K424" s="1"/>
      <c r="L424" s="68" t="str">
        <f t="shared" si="6"/>
        <v>Yes</v>
      </c>
      <c r="M424" s="4"/>
      <c r="N424" s="4"/>
      <c r="O424" s="68" t="str">
        <f>IF(ISBLANK(M424), "", IF(ISBLANK(N424), "Yes", IF(N424 &lt; 'County Names to hide'!$C$2, "No", "Yes")))</f>
        <v/>
      </c>
      <c r="P424" s="4"/>
      <c r="Q424" s="4"/>
      <c r="R424" s="4"/>
      <c r="S424" s="4"/>
      <c r="T424" s="1"/>
      <c r="U424" s="67"/>
      <c r="V424" s="1"/>
      <c r="W424" s="1"/>
      <c r="X424" s="1"/>
      <c r="Y424" s="1"/>
    </row>
    <row r="425" spans="1:25" x14ac:dyDescent="0.35">
      <c r="A425" s="1"/>
      <c r="B425" s="1"/>
      <c r="C425" s="4"/>
      <c r="D425" s="1"/>
      <c r="E425" s="1"/>
      <c r="F425" s="1"/>
      <c r="G425" s="1"/>
      <c r="H425" s="1"/>
      <c r="I425" s="1"/>
      <c r="J425" s="1"/>
      <c r="K425" s="1"/>
      <c r="L425" s="68" t="str">
        <f t="shared" si="6"/>
        <v>Yes</v>
      </c>
      <c r="M425" s="4"/>
      <c r="N425" s="4"/>
      <c r="O425" s="68" t="str">
        <f>IF(ISBLANK(M425), "", IF(ISBLANK(N425), "Yes", IF(N425 &lt; 'County Names to hide'!$C$2, "No", "Yes")))</f>
        <v/>
      </c>
      <c r="P425" s="4"/>
      <c r="Q425" s="4"/>
      <c r="R425" s="4"/>
      <c r="S425" s="4"/>
      <c r="T425" s="1"/>
      <c r="U425" s="67"/>
      <c r="V425" s="1"/>
      <c r="W425" s="1"/>
      <c r="X425" s="1"/>
      <c r="Y425" s="1"/>
    </row>
    <row r="426" spans="1:25" x14ac:dyDescent="0.35">
      <c r="A426" s="1"/>
      <c r="B426" s="1"/>
      <c r="C426" s="4"/>
      <c r="D426" s="1"/>
      <c r="E426" s="1"/>
      <c r="F426" s="1"/>
      <c r="G426" s="1"/>
      <c r="H426" s="1"/>
      <c r="I426" s="1"/>
      <c r="J426" s="1"/>
      <c r="K426" s="1"/>
      <c r="L426" s="68" t="str">
        <f t="shared" si="6"/>
        <v>Yes</v>
      </c>
      <c r="M426" s="4"/>
      <c r="N426" s="4"/>
      <c r="O426" s="68" t="str">
        <f>IF(ISBLANK(M426), "", IF(ISBLANK(N426), "Yes", IF(N426 &lt; 'County Names to hide'!$C$2, "No", "Yes")))</f>
        <v/>
      </c>
      <c r="P426" s="4"/>
      <c r="Q426" s="4"/>
      <c r="R426" s="4"/>
      <c r="S426" s="4"/>
      <c r="T426" s="1"/>
      <c r="U426" s="67"/>
      <c r="V426" s="1"/>
      <c r="W426" s="1"/>
      <c r="X426" s="1"/>
      <c r="Y426" s="1"/>
    </row>
    <row r="427" spans="1:25" x14ac:dyDescent="0.35">
      <c r="A427" s="1"/>
      <c r="B427" s="1"/>
      <c r="C427" s="4"/>
      <c r="D427" s="1"/>
      <c r="E427" s="1"/>
      <c r="F427" s="1"/>
      <c r="G427" s="1"/>
      <c r="H427" s="1"/>
      <c r="I427" s="1"/>
      <c r="J427" s="1"/>
      <c r="K427" s="1"/>
      <c r="L427" s="68" t="str">
        <f t="shared" si="6"/>
        <v>Yes</v>
      </c>
      <c r="M427" s="4"/>
      <c r="N427" s="4"/>
      <c r="O427" s="68" t="str">
        <f>IF(ISBLANK(M427), "", IF(ISBLANK(N427), "Yes", IF(N427 &lt; 'County Names to hide'!$C$2, "No", "Yes")))</f>
        <v/>
      </c>
      <c r="P427" s="4"/>
      <c r="Q427" s="4"/>
      <c r="R427" s="4"/>
      <c r="S427" s="4"/>
      <c r="T427" s="1"/>
      <c r="U427" s="67"/>
      <c r="V427" s="1"/>
      <c r="W427" s="1"/>
      <c r="X427" s="1"/>
      <c r="Y427" s="1"/>
    </row>
    <row r="428" spans="1:25" x14ac:dyDescent="0.35">
      <c r="A428" s="1"/>
      <c r="B428" s="1"/>
      <c r="C428" s="4"/>
      <c r="D428" s="1"/>
      <c r="E428" s="1"/>
      <c r="F428" s="1"/>
      <c r="G428" s="1"/>
      <c r="H428" s="1"/>
      <c r="I428" s="1"/>
      <c r="J428" s="1"/>
      <c r="K428" s="1"/>
      <c r="L428" s="68" t="str">
        <f t="shared" si="6"/>
        <v>Yes</v>
      </c>
      <c r="M428" s="4"/>
      <c r="N428" s="4"/>
      <c r="O428" s="68" t="str">
        <f>IF(ISBLANK(M428), "", IF(ISBLANK(N428), "Yes", IF(N428 &lt; 'County Names to hide'!$C$2, "No", "Yes")))</f>
        <v/>
      </c>
      <c r="P428" s="4"/>
      <c r="Q428" s="4"/>
      <c r="R428" s="4"/>
      <c r="S428" s="4"/>
      <c r="T428" s="1"/>
      <c r="U428" s="67"/>
      <c r="V428" s="1"/>
      <c r="W428" s="1"/>
      <c r="X428" s="1"/>
      <c r="Y428" s="1"/>
    </row>
    <row r="429" spans="1:25" x14ac:dyDescent="0.35">
      <c r="A429" s="1"/>
      <c r="B429" s="1"/>
      <c r="C429" s="4"/>
      <c r="D429" s="1"/>
      <c r="E429" s="1"/>
      <c r="F429" s="1"/>
      <c r="G429" s="1"/>
      <c r="H429" s="1"/>
      <c r="I429" s="1"/>
      <c r="J429" s="1"/>
      <c r="K429" s="1"/>
      <c r="L429" s="68" t="str">
        <f t="shared" si="6"/>
        <v>Yes</v>
      </c>
      <c r="M429" s="4"/>
      <c r="N429" s="4"/>
      <c r="O429" s="68" t="str">
        <f>IF(ISBLANK(M429), "", IF(ISBLANK(N429), "Yes", IF(N429 &lt; 'County Names to hide'!$C$2, "No", "Yes")))</f>
        <v/>
      </c>
      <c r="P429" s="4"/>
      <c r="Q429" s="4"/>
      <c r="R429" s="4"/>
      <c r="S429" s="4"/>
      <c r="T429" s="1"/>
      <c r="U429" s="67"/>
      <c r="V429" s="1"/>
      <c r="W429" s="1"/>
      <c r="X429" s="1"/>
      <c r="Y429" s="1"/>
    </row>
    <row r="430" spans="1:25" x14ac:dyDescent="0.35">
      <c r="A430" s="1"/>
      <c r="B430" s="1"/>
      <c r="C430" s="4"/>
      <c r="D430" s="1"/>
      <c r="E430" s="1"/>
      <c r="F430" s="1"/>
      <c r="G430" s="1"/>
      <c r="H430" s="1"/>
      <c r="I430" s="1"/>
      <c r="J430" s="1"/>
      <c r="K430" s="1"/>
      <c r="L430" s="68" t="str">
        <f t="shared" si="6"/>
        <v>Yes</v>
      </c>
      <c r="M430" s="4"/>
      <c r="N430" s="4"/>
      <c r="O430" s="68" t="str">
        <f>IF(ISBLANK(M430), "", IF(ISBLANK(N430), "Yes", IF(N430 &lt; 'County Names to hide'!$C$2, "No", "Yes")))</f>
        <v/>
      </c>
      <c r="P430" s="4"/>
      <c r="Q430" s="4"/>
      <c r="R430" s="4"/>
      <c r="S430" s="4"/>
      <c r="T430" s="1"/>
      <c r="U430" s="67"/>
      <c r="V430" s="1"/>
      <c r="W430" s="1"/>
      <c r="X430" s="1"/>
      <c r="Y430" s="1"/>
    </row>
    <row r="431" spans="1:25" x14ac:dyDescent="0.35">
      <c r="A431" s="1"/>
      <c r="B431" s="1"/>
      <c r="C431" s="4"/>
      <c r="D431" s="1"/>
      <c r="E431" s="1"/>
      <c r="F431" s="1"/>
      <c r="G431" s="1"/>
      <c r="H431" s="1"/>
      <c r="I431" s="1"/>
      <c r="J431" s="1"/>
      <c r="K431" s="1"/>
      <c r="L431" s="68" t="str">
        <f t="shared" si="6"/>
        <v>Yes</v>
      </c>
      <c r="M431" s="4"/>
      <c r="N431" s="4"/>
      <c r="O431" s="68" t="str">
        <f>IF(ISBLANK(M431), "", IF(ISBLANK(N431), "Yes", IF(N431 &lt; 'County Names to hide'!$C$2, "No", "Yes")))</f>
        <v/>
      </c>
      <c r="P431" s="4"/>
      <c r="Q431" s="4"/>
      <c r="R431" s="4"/>
      <c r="S431" s="4"/>
      <c r="T431" s="1"/>
      <c r="U431" s="67"/>
      <c r="V431" s="1"/>
      <c r="W431" s="1"/>
      <c r="X431" s="1"/>
      <c r="Y431" s="1"/>
    </row>
    <row r="432" spans="1:25" x14ac:dyDescent="0.35">
      <c r="A432" s="1"/>
      <c r="B432" s="1"/>
      <c r="C432" s="4"/>
      <c r="D432" s="1"/>
      <c r="E432" s="1"/>
      <c r="F432" s="1"/>
      <c r="G432" s="1"/>
      <c r="H432" s="1"/>
      <c r="I432" s="1"/>
      <c r="J432" s="1"/>
      <c r="K432" s="1"/>
      <c r="L432" s="68" t="str">
        <f t="shared" si="6"/>
        <v>Yes</v>
      </c>
      <c r="M432" s="4"/>
      <c r="N432" s="4"/>
      <c r="O432" s="68" t="str">
        <f>IF(ISBLANK(M432), "", IF(ISBLANK(N432), "Yes", IF(N432 &lt; 'County Names to hide'!$C$2, "No", "Yes")))</f>
        <v/>
      </c>
      <c r="P432" s="4"/>
      <c r="Q432" s="4"/>
      <c r="R432" s="4"/>
      <c r="S432" s="4"/>
      <c r="T432" s="1"/>
      <c r="U432" s="67"/>
      <c r="V432" s="1"/>
      <c r="W432" s="1"/>
      <c r="X432" s="1"/>
      <c r="Y432" s="1"/>
    </row>
    <row r="433" spans="1:25" x14ac:dyDescent="0.35">
      <c r="A433" s="1"/>
      <c r="B433" s="1"/>
      <c r="C433" s="4"/>
      <c r="D433" s="1"/>
      <c r="E433" s="1"/>
      <c r="F433" s="1"/>
      <c r="G433" s="1"/>
      <c r="H433" s="1"/>
      <c r="I433" s="1"/>
      <c r="J433" s="1"/>
      <c r="K433" s="1"/>
      <c r="L433" s="68" t="str">
        <f t="shared" si="6"/>
        <v>Yes</v>
      </c>
      <c r="M433" s="4"/>
      <c r="N433" s="4"/>
      <c r="O433" s="68" t="str">
        <f>IF(ISBLANK(M433), "", IF(ISBLANK(N433), "Yes", IF(N433 &lt; 'County Names to hide'!$C$2, "No", "Yes")))</f>
        <v/>
      </c>
      <c r="P433" s="4"/>
      <c r="Q433" s="4"/>
      <c r="R433" s="4"/>
      <c r="S433" s="4"/>
      <c r="T433" s="1"/>
      <c r="U433" s="67"/>
      <c r="V433" s="1"/>
      <c r="W433" s="1"/>
      <c r="X433" s="1"/>
      <c r="Y433" s="1"/>
    </row>
    <row r="434" spans="1:25" x14ac:dyDescent="0.35">
      <c r="A434" s="1"/>
      <c r="B434" s="1"/>
      <c r="C434" s="4"/>
      <c r="D434" s="1"/>
      <c r="E434" s="1"/>
      <c r="F434" s="1"/>
      <c r="G434" s="1"/>
      <c r="H434" s="1"/>
      <c r="I434" s="1"/>
      <c r="J434" s="1"/>
      <c r="K434" s="1"/>
      <c r="L434" s="68" t="str">
        <f t="shared" si="6"/>
        <v>Yes</v>
      </c>
      <c r="M434" s="4"/>
      <c r="N434" s="4"/>
      <c r="O434" s="68" t="str">
        <f>IF(ISBLANK(M434), "", IF(ISBLANK(N434), "Yes", IF(N434 &lt; 'County Names to hide'!$C$2, "No", "Yes")))</f>
        <v/>
      </c>
      <c r="P434" s="4"/>
      <c r="Q434" s="4"/>
      <c r="R434" s="4"/>
      <c r="S434" s="4"/>
      <c r="T434" s="1"/>
      <c r="U434" s="67"/>
      <c r="V434" s="1"/>
      <c r="W434" s="1"/>
      <c r="X434" s="1"/>
      <c r="Y434" s="1"/>
    </row>
    <row r="435" spans="1:25" x14ac:dyDescent="0.35">
      <c r="A435" s="1"/>
      <c r="B435" s="1"/>
      <c r="C435" s="4"/>
      <c r="D435" s="1"/>
      <c r="E435" s="1"/>
      <c r="F435" s="1"/>
      <c r="G435" s="1"/>
      <c r="H435" s="1"/>
      <c r="I435" s="1"/>
      <c r="J435" s="1"/>
      <c r="K435" s="1"/>
      <c r="L435" s="68" t="str">
        <f t="shared" si="6"/>
        <v>Yes</v>
      </c>
      <c r="M435" s="4"/>
      <c r="N435" s="4"/>
      <c r="O435" s="68" t="str">
        <f>IF(ISBLANK(M435), "", IF(ISBLANK(N435), "Yes", IF(N435 &lt; 'County Names to hide'!$C$2, "No", "Yes")))</f>
        <v/>
      </c>
      <c r="P435" s="4"/>
      <c r="Q435" s="4"/>
      <c r="R435" s="4"/>
      <c r="S435" s="4"/>
      <c r="T435" s="1"/>
      <c r="U435" s="67"/>
      <c r="V435" s="1"/>
      <c r="W435" s="1"/>
      <c r="X435" s="1"/>
      <c r="Y435" s="1"/>
    </row>
    <row r="436" spans="1:25" x14ac:dyDescent="0.35">
      <c r="A436" s="1"/>
      <c r="B436" s="1"/>
      <c r="C436" s="4"/>
      <c r="D436" s="1"/>
      <c r="E436" s="1"/>
      <c r="F436" s="1"/>
      <c r="G436" s="1"/>
      <c r="H436" s="1"/>
      <c r="I436" s="1"/>
      <c r="J436" s="1"/>
      <c r="K436" s="1"/>
      <c r="L436" s="68" t="str">
        <f t="shared" si="6"/>
        <v>Yes</v>
      </c>
      <c r="M436" s="4"/>
      <c r="N436" s="4"/>
      <c r="O436" s="68" t="str">
        <f>IF(ISBLANK(M436), "", IF(ISBLANK(N436), "Yes", IF(N436 &lt; 'County Names to hide'!$C$2, "No", "Yes")))</f>
        <v/>
      </c>
      <c r="P436" s="4"/>
      <c r="Q436" s="4"/>
      <c r="R436" s="4"/>
      <c r="S436" s="4"/>
      <c r="T436" s="1"/>
      <c r="U436" s="67"/>
      <c r="V436" s="1"/>
      <c r="W436" s="1"/>
      <c r="X436" s="1"/>
      <c r="Y436" s="1"/>
    </row>
    <row r="437" spans="1:25" x14ac:dyDescent="0.35">
      <c r="A437" s="1"/>
      <c r="B437" s="1"/>
      <c r="C437" s="4"/>
      <c r="D437" s="1"/>
      <c r="E437" s="1"/>
      <c r="F437" s="1"/>
      <c r="G437" s="1"/>
      <c r="H437" s="1"/>
      <c r="I437" s="1"/>
      <c r="J437" s="1"/>
      <c r="K437" s="1"/>
      <c r="L437" s="68" t="str">
        <f t="shared" si="6"/>
        <v>Yes</v>
      </c>
      <c r="M437" s="4"/>
      <c r="N437" s="4"/>
      <c r="O437" s="68" t="str">
        <f>IF(ISBLANK(M437), "", IF(ISBLANK(N437), "Yes", IF(N437 &lt; 'County Names to hide'!$C$2, "No", "Yes")))</f>
        <v/>
      </c>
      <c r="P437" s="4"/>
      <c r="Q437" s="4"/>
      <c r="R437" s="4"/>
      <c r="S437" s="4"/>
      <c r="T437" s="1"/>
      <c r="U437" s="67"/>
      <c r="V437" s="1"/>
      <c r="W437" s="1"/>
      <c r="X437" s="1"/>
      <c r="Y437" s="1"/>
    </row>
    <row r="438" spans="1:25" x14ac:dyDescent="0.35">
      <c r="A438" s="1"/>
      <c r="B438" s="1"/>
      <c r="C438" s="4"/>
      <c r="D438" s="1"/>
      <c r="E438" s="1"/>
      <c r="F438" s="1"/>
      <c r="G438" s="1"/>
      <c r="H438" s="1"/>
      <c r="I438" s="1"/>
      <c r="J438" s="1"/>
      <c r="K438" s="1"/>
      <c r="L438" s="68" t="str">
        <f t="shared" si="6"/>
        <v>Yes</v>
      </c>
      <c r="M438" s="4"/>
      <c r="N438" s="4"/>
      <c r="O438" s="68" t="str">
        <f>IF(ISBLANK(M438), "", IF(ISBLANK(N438), "Yes", IF(N438 &lt; 'County Names to hide'!$C$2, "No", "Yes")))</f>
        <v/>
      </c>
      <c r="P438" s="4"/>
      <c r="Q438" s="4"/>
      <c r="R438" s="4"/>
      <c r="S438" s="4"/>
      <c r="T438" s="1"/>
      <c r="U438" s="67"/>
      <c r="V438" s="1"/>
      <c r="W438" s="1"/>
      <c r="X438" s="1"/>
      <c r="Y438" s="1"/>
    </row>
    <row r="439" spans="1:25" x14ac:dyDescent="0.35">
      <c r="A439" s="1"/>
      <c r="B439" s="1"/>
      <c r="C439" s="4"/>
      <c r="D439" s="1"/>
      <c r="E439" s="1"/>
      <c r="F439" s="1"/>
      <c r="G439" s="1"/>
      <c r="H439" s="1"/>
      <c r="I439" s="1"/>
      <c r="J439" s="1"/>
      <c r="K439" s="1"/>
      <c r="L439" s="68" t="str">
        <f t="shared" si="6"/>
        <v>Yes</v>
      </c>
      <c r="M439" s="4"/>
      <c r="N439" s="4"/>
      <c r="O439" s="68" t="str">
        <f>IF(ISBLANK(M439), "", IF(ISBLANK(N439), "Yes", IF(N439 &lt; 'County Names to hide'!$C$2, "No", "Yes")))</f>
        <v/>
      </c>
      <c r="P439" s="4"/>
      <c r="Q439" s="4"/>
      <c r="R439" s="4"/>
      <c r="S439" s="4"/>
      <c r="T439" s="1"/>
      <c r="U439" s="67"/>
      <c r="V439" s="1"/>
      <c r="W439" s="1"/>
      <c r="X439" s="1"/>
      <c r="Y439" s="1"/>
    </row>
    <row r="440" spans="1:25" x14ac:dyDescent="0.35">
      <c r="A440" s="1"/>
      <c r="B440" s="1"/>
      <c r="C440" s="4"/>
      <c r="D440" s="1"/>
      <c r="E440" s="1"/>
      <c r="F440" s="1"/>
      <c r="G440" s="1"/>
      <c r="H440" s="1"/>
      <c r="I440" s="1"/>
      <c r="J440" s="1"/>
      <c r="K440" s="1"/>
      <c r="L440" s="68" t="str">
        <f t="shared" si="6"/>
        <v>Yes</v>
      </c>
      <c r="M440" s="4"/>
      <c r="N440" s="4"/>
      <c r="O440" s="68" t="str">
        <f>IF(ISBLANK(M440), "", IF(ISBLANK(N440), "Yes", IF(N440 &lt; 'County Names to hide'!$C$2, "No", "Yes")))</f>
        <v/>
      </c>
      <c r="P440" s="4"/>
      <c r="Q440" s="4"/>
      <c r="R440" s="4"/>
      <c r="S440" s="4"/>
      <c r="T440" s="1"/>
      <c r="U440" s="67"/>
      <c r="V440" s="1"/>
      <c r="W440" s="1"/>
      <c r="X440" s="1"/>
      <c r="Y440" s="1"/>
    </row>
    <row r="441" spans="1:25" x14ac:dyDescent="0.35">
      <c r="A441" s="1"/>
      <c r="B441" s="1"/>
      <c r="C441" s="4"/>
      <c r="D441" s="1"/>
      <c r="E441" s="1"/>
      <c r="F441" s="1"/>
      <c r="G441" s="1"/>
      <c r="H441" s="1"/>
      <c r="I441" s="1"/>
      <c r="J441" s="1"/>
      <c r="K441" s="1"/>
      <c r="L441" s="68" t="str">
        <f t="shared" si="6"/>
        <v>Yes</v>
      </c>
      <c r="M441" s="4"/>
      <c r="N441" s="4"/>
      <c r="O441" s="68" t="str">
        <f>IF(ISBLANK(M441), "", IF(ISBLANK(N441), "Yes", IF(N441 &lt; 'County Names to hide'!$C$2, "No", "Yes")))</f>
        <v/>
      </c>
      <c r="P441" s="4"/>
      <c r="Q441" s="4"/>
      <c r="R441" s="4"/>
      <c r="S441" s="4"/>
      <c r="T441" s="1"/>
      <c r="U441" s="67"/>
      <c r="V441" s="1"/>
      <c r="W441" s="1"/>
      <c r="X441" s="1"/>
      <c r="Y441" s="1"/>
    </row>
    <row r="442" spans="1:25" x14ac:dyDescent="0.35">
      <c r="A442" s="1"/>
      <c r="B442" s="1"/>
      <c r="C442" s="4"/>
      <c r="D442" s="1"/>
      <c r="E442" s="1"/>
      <c r="F442" s="1"/>
      <c r="G442" s="1"/>
      <c r="H442" s="1"/>
      <c r="I442" s="1"/>
      <c r="J442" s="1"/>
      <c r="K442" s="1"/>
      <c r="L442" s="68" t="str">
        <f t="shared" si="6"/>
        <v>Yes</v>
      </c>
      <c r="M442" s="4"/>
      <c r="N442" s="4"/>
      <c r="O442" s="68" t="str">
        <f>IF(ISBLANK(M442), "", IF(ISBLANK(N442), "Yes", IF(N442 &lt; 'County Names to hide'!$C$2, "No", "Yes")))</f>
        <v/>
      </c>
      <c r="P442" s="4"/>
      <c r="Q442" s="4"/>
      <c r="R442" s="4"/>
      <c r="S442" s="4"/>
      <c r="T442" s="1"/>
      <c r="U442" s="67"/>
      <c r="V442" s="1"/>
      <c r="W442" s="1"/>
      <c r="X442" s="1"/>
      <c r="Y442" s="1"/>
    </row>
    <row r="443" spans="1:25" x14ac:dyDescent="0.35">
      <c r="A443" s="1"/>
      <c r="B443" s="1"/>
      <c r="C443" s="4"/>
      <c r="D443" s="1"/>
      <c r="E443" s="1"/>
      <c r="F443" s="1"/>
      <c r="G443" s="1"/>
      <c r="H443" s="1"/>
      <c r="I443" s="1"/>
      <c r="J443" s="1"/>
      <c r="K443" s="1"/>
      <c r="L443" s="68" t="str">
        <f t="shared" si="6"/>
        <v>Yes</v>
      </c>
      <c r="M443" s="4"/>
      <c r="N443" s="4"/>
      <c r="O443" s="68" t="str">
        <f>IF(ISBLANK(M443), "", IF(ISBLANK(N443), "Yes", IF(N443 &lt; 'County Names to hide'!$C$2, "No", "Yes")))</f>
        <v/>
      </c>
      <c r="P443" s="4"/>
      <c r="Q443" s="4"/>
      <c r="R443" s="4"/>
      <c r="S443" s="4"/>
      <c r="T443" s="1"/>
      <c r="U443" s="67"/>
      <c r="V443" s="1"/>
      <c r="W443" s="1"/>
      <c r="X443" s="1"/>
      <c r="Y443" s="1"/>
    </row>
    <row r="444" spans="1:25" x14ac:dyDescent="0.35">
      <c r="A444" s="1"/>
      <c r="B444" s="1"/>
      <c r="C444" s="4"/>
      <c r="D444" s="1"/>
      <c r="E444" s="1"/>
      <c r="F444" s="1"/>
      <c r="G444" s="1"/>
      <c r="H444" s="1"/>
      <c r="I444" s="1"/>
      <c r="J444" s="1"/>
      <c r="K444" s="1"/>
      <c r="L444" s="68" t="str">
        <f t="shared" si="6"/>
        <v>Yes</v>
      </c>
      <c r="M444" s="4"/>
      <c r="N444" s="4"/>
      <c r="O444" s="68" t="str">
        <f>IF(ISBLANK(M444), "", IF(ISBLANK(N444), "Yes", IF(N444 &lt; 'County Names to hide'!$C$2, "No", "Yes")))</f>
        <v/>
      </c>
      <c r="P444" s="4"/>
      <c r="Q444" s="4"/>
      <c r="R444" s="4"/>
      <c r="S444" s="4"/>
      <c r="T444" s="1"/>
      <c r="U444" s="67"/>
      <c r="V444" s="1"/>
      <c r="W444" s="1"/>
      <c r="X444" s="1"/>
      <c r="Y444" s="1"/>
    </row>
    <row r="445" spans="1:25" x14ac:dyDescent="0.35">
      <c r="A445" s="1"/>
      <c r="B445" s="1"/>
      <c r="C445" s="4"/>
      <c r="D445" s="1"/>
      <c r="E445" s="1"/>
      <c r="F445" s="1"/>
      <c r="G445" s="1"/>
      <c r="H445" s="1"/>
      <c r="I445" s="1"/>
      <c r="J445" s="1"/>
      <c r="K445" s="1"/>
      <c r="L445" s="68" t="str">
        <f t="shared" si="6"/>
        <v>Yes</v>
      </c>
      <c r="M445" s="4"/>
      <c r="N445" s="4"/>
      <c r="O445" s="68" t="str">
        <f>IF(ISBLANK(M445), "", IF(ISBLANK(N445), "Yes", IF(N445 &lt; 'County Names to hide'!$C$2, "No", "Yes")))</f>
        <v/>
      </c>
      <c r="P445" s="4"/>
      <c r="Q445" s="4"/>
      <c r="R445" s="4"/>
      <c r="S445" s="4"/>
      <c r="T445" s="1"/>
      <c r="U445" s="67"/>
      <c r="V445" s="1"/>
      <c r="W445" s="1"/>
      <c r="X445" s="1"/>
      <c r="Y445" s="1"/>
    </row>
    <row r="446" spans="1:25" x14ac:dyDescent="0.35">
      <c r="A446" s="1"/>
      <c r="B446" s="1"/>
      <c r="C446" s="4"/>
      <c r="D446" s="1"/>
      <c r="E446" s="1"/>
      <c r="F446" s="1"/>
      <c r="G446" s="1"/>
      <c r="H446" s="1"/>
      <c r="I446" s="1"/>
      <c r="J446" s="1"/>
      <c r="K446" s="1"/>
      <c r="L446" s="68" t="str">
        <f t="shared" si="6"/>
        <v>Yes</v>
      </c>
      <c r="M446" s="4"/>
      <c r="N446" s="4"/>
      <c r="O446" s="68" t="str">
        <f>IF(ISBLANK(M446), "", IF(ISBLANK(N446), "Yes", IF(N446 &lt; 'County Names to hide'!$C$2, "No", "Yes")))</f>
        <v/>
      </c>
      <c r="P446" s="4"/>
      <c r="Q446" s="4"/>
      <c r="R446" s="4"/>
      <c r="S446" s="4"/>
      <c r="T446" s="1"/>
      <c r="U446" s="67"/>
      <c r="V446" s="1"/>
      <c r="W446" s="1"/>
      <c r="X446" s="1"/>
      <c r="Y446" s="1"/>
    </row>
    <row r="447" spans="1:25" x14ac:dyDescent="0.35">
      <c r="A447" s="1"/>
      <c r="B447" s="1"/>
      <c r="C447" s="4"/>
      <c r="D447" s="1"/>
      <c r="E447" s="1"/>
      <c r="F447" s="1"/>
      <c r="G447" s="1"/>
      <c r="H447" s="1"/>
      <c r="I447" s="1"/>
      <c r="J447" s="1"/>
      <c r="K447" s="1"/>
      <c r="L447" s="68" t="str">
        <f t="shared" si="6"/>
        <v>Yes</v>
      </c>
      <c r="M447" s="4"/>
      <c r="N447" s="4"/>
      <c r="O447" s="68" t="str">
        <f>IF(ISBLANK(M447), "", IF(ISBLANK(N447), "Yes", IF(N447 &lt; 'County Names to hide'!$C$2, "No", "Yes")))</f>
        <v/>
      </c>
      <c r="P447" s="4"/>
      <c r="Q447" s="4"/>
      <c r="R447" s="4"/>
      <c r="S447" s="4"/>
      <c r="T447" s="1"/>
      <c r="U447" s="67"/>
      <c r="V447" s="1"/>
      <c r="W447" s="1"/>
      <c r="X447" s="1"/>
      <c r="Y447" s="1"/>
    </row>
    <row r="448" spans="1:25" x14ac:dyDescent="0.35">
      <c r="A448" s="1"/>
      <c r="B448" s="1"/>
      <c r="C448" s="4"/>
      <c r="D448" s="1"/>
      <c r="E448" s="1"/>
      <c r="F448" s="1"/>
      <c r="G448" s="1"/>
      <c r="H448" s="1"/>
      <c r="I448" s="1"/>
      <c r="J448" s="1"/>
      <c r="K448" s="1"/>
      <c r="L448" s="68" t="str">
        <f t="shared" si="6"/>
        <v>Yes</v>
      </c>
      <c r="M448" s="4"/>
      <c r="N448" s="4"/>
      <c r="O448" s="68" t="str">
        <f>IF(ISBLANK(M448), "", IF(ISBLANK(N448), "Yes", IF(N448 &lt; 'County Names to hide'!$C$2, "No", "Yes")))</f>
        <v/>
      </c>
      <c r="P448" s="4"/>
      <c r="Q448" s="4"/>
      <c r="R448" s="4"/>
      <c r="S448" s="4"/>
      <c r="T448" s="1"/>
      <c r="U448" s="67"/>
      <c r="V448" s="1"/>
      <c r="W448" s="1"/>
      <c r="X448" s="1"/>
      <c r="Y448" s="1"/>
    </row>
    <row r="449" spans="1:25" x14ac:dyDescent="0.35">
      <c r="A449" s="1"/>
      <c r="B449" s="1"/>
      <c r="C449" s="4"/>
      <c r="D449" s="1"/>
      <c r="E449" s="1"/>
      <c r="F449" s="1"/>
      <c r="G449" s="1"/>
      <c r="H449" s="1"/>
      <c r="I449" s="1"/>
      <c r="J449" s="1"/>
      <c r="K449" s="1"/>
      <c r="L449" s="68" t="str">
        <f t="shared" si="6"/>
        <v>Yes</v>
      </c>
      <c r="M449" s="4"/>
      <c r="N449" s="4"/>
      <c r="O449" s="68" t="str">
        <f>IF(ISBLANK(M449), "", IF(ISBLANK(N449), "Yes", IF(N449 &lt; 'County Names to hide'!$C$2, "No", "Yes")))</f>
        <v/>
      </c>
      <c r="P449" s="4"/>
      <c r="Q449" s="4"/>
      <c r="R449" s="4"/>
      <c r="S449" s="4"/>
      <c r="T449" s="1"/>
      <c r="U449" s="67"/>
      <c r="V449" s="1"/>
      <c r="W449" s="1"/>
      <c r="X449" s="1"/>
      <c r="Y449" s="1"/>
    </row>
    <row r="450" spans="1:25" x14ac:dyDescent="0.35">
      <c r="A450" s="1"/>
      <c r="B450" s="1"/>
      <c r="C450" s="4"/>
      <c r="D450" s="1"/>
      <c r="E450" s="1"/>
      <c r="F450" s="1"/>
      <c r="G450" s="1"/>
      <c r="H450" s="1"/>
      <c r="I450" s="1"/>
      <c r="J450" s="1"/>
      <c r="K450" s="1"/>
      <c r="L450" s="68" t="str">
        <f t="shared" si="6"/>
        <v>Yes</v>
      </c>
      <c r="M450" s="4"/>
      <c r="N450" s="4"/>
      <c r="O450" s="68" t="str">
        <f>IF(ISBLANK(M450), "", IF(ISBLANK(N450), "Yes", IF(N450 &lt; 'County Names to hide'!$C$2, "No", "Yes")))</f>
        <v/>
      </c>
      <c r="P450" s="4"/>
      <c r="Q450" s="4"/>
      <c r="R450" s="4"/>
      <c r="S450" s="4"/>
      <c r="T450" s="1"/>
      <c r="U450" s="67"/>
      <c r="V450" s="1"/>
      <c r="W450" s="1"/>
      <c r="X450" s="1"/>
      <c r="Y450" s="1"/>
    </row>
    <row r="451" spans="1:25" x14ac:dyDescent="0.35">
      <c r="A451" s="1"/>
      <c r="B451" s="1"/>
      <c r="C451" s="4"/>
      <c r="D451" s="1"/>
      <c r="E451" s="1"/>
      <c r="F451" s="1"/>
      <c r="G451" s="1"/>
      <c r="H451" s="1"/>
      <c r="I451" s="1"/>
      <c r="J451" s="1"/>
      <c r="K451" s="1"/>
      <c r="L451" s="68" t="str">
        <f t="shared" si="6"/>
        <v>Yes</v>
      </c>
      <c r="M451" s="4"/>
      <c r="N451" s="4"/>
      <c r="O451" s="68" t="str">
        <f>IF(ISBLANK(M451), "", IF(ISBLANK(N451), "Yes", IF(N451 &lt; 'County Names to hide'!$C$2, "No", "Yes")))</f>
        <v/>
      </c>
      <c r="P451" s="4"/>
      <c r="Q451" s="4"/>
      <c r="R451" s="4"/>
      <c r="S451" s="4"/>
      <c r="T451" s="1"/>
      <c r="U451" s="67"/>
      <c r="V451" s="1"/>
      <c r="W451" s="1"/>
      <c r="X451" s="1"/>
      <c r="Y451" s="1"/>
    </row>
    <row r="452" spans="1:25" x14ac:dyDescent="0.35">
      <c r="A452" s="1"/>
      <c r="B452" s="1"/>
      <c r="C452" s="4"/>
      <c r="D452" s="1"/>
      <c r="E452" s="1"/>
      <c r="F452" s="1"/>
      <c r="G452" s="1"/>
      <c r="H452" s="1"/>
      <c r="I452" s="1"/>
      <c r="J452" s="1"/>
      <c r="K452" s="1"/>
      <c r="L452" s="68" t="str">
        <f t="shared" si="6"/>
        <v>Yes</v>
      </c>
      <c r="M452" s="4"/>
      <c r="N452" s="4"/>
      <c r="O452" s="68" t="str">
        <f>IF(ISBLANK(M452), "", IF(ISBLANK(N452), "Yes", IF(N452 &lt; 'County Names to hide'!$C$2, "No", "Yes")))</f>
        <v/>
      </c>
      <c r="P452" s="4"/>
      <c r="Q452" s="4"/>
      <c r="R452" s="4"/>
      <c r="S452" s="4"/>
      <c r="T452" s="1"/>
      <c r="U452" s="67"/>
      <c r="V452" s="1"/>
      <c r="W452" s="1"/>
      <c r="X452" s="1"/>
      <c r="Y452" s="1"/>
    </row>
    <row r="453" spans="1:25" x14ac:dyDescent="0.35">
      <c r="A453" s="1"/>
      <c r="B453" s="1"/>
      <c r="C453" s="4"/>
      <c r="D453" s="1"/>
      <c r="E453" s="1"/>
      <c r="F453" s="1"/>
      <c r="G453" s="1"/>
      <c r="H453" s="1"/>
      <c r="I453" s="1"/>
      <c r="J453" s="1"/>
      <c r="K453" s="1"/>
      <c r="L453" s="68" t="str">
        <f t="shared" ref="L453:L498" si="7">IF(COUNTIF(F453:J453, "Yes")&gt;0, "No", "Yes")</f>
        <v>Yes</v>
      </c>
      <c r="M453" s="4"/>
      <c r="N453" s="4"/>
      <c r="O453" s="68" t="str">
        <f>IF(ISBLANK(M453), "", IF(ISBLANK(N453), "Yes", IF(N453 &lt; 'County Names to hide'!$C$2, "No", "Yes")))</f>
        <v/>
      </c>
      <c r="P453" s="4"/>
      <c r="Q453" s="4"/>
      <c r="R453" s="4"/>
      <c r="S453" s="4"/>
      <c r="T453" s="1"/>
      <c r="U453" s="67"/>
      <c r="V453" s="1"/>
      <c r="W453" s="1"/>
      <c r="X453" s="1"/>
      <c r="Y453" s="1"/>
    </row>
    <row r="454" spans="1:25" x14ac:dyDescent="0.35">
      <c r="A454" s="1"/>
      <c r="B454" s="1"/>
      <c r="C454" s="4"/>
      <c r="D454" s="1"/>
      <c r="E454" s="1"/>
      <c r="F454" s="1"/>
      <c r="G454" s="1"/>
      <c r="H454" s="1"/>
      <c r="I454" s="1"/>
      <c r="J454" s="1"/>
      <c r="K454" s="1"/>
      <c r="L454" s="68" t="str">
        <f t="shared" si="7"/>
        <v>Yes</v>
      </c>
      <c r="M454" s="4"/>
      <c r="N454" s="4"/>
      <c r="O454" s="68" t="str">
        <f>IF(ISBLANK(M454), "", IF(ISBLANK(N454), "Yes", IF(N454 &lt; 'County Names to hide'!$C$2, "No", "Yes")))</f>
        <v/>
      </c>
      <c r="P454" s="4"/>
      <c r="Q454" s="4"/>
      <c r="R454" s="4"/>
      <c r="S454" s="4"/>
      <c r="T454" s="1"/>
      <c r="U454" s="67"/>
      <c r="V454" s="1"/>
      <c r="W454" s="1"/>
      <c r="X454" s="1"/>
      <c r="Y454" s="1"/>
    </row>
    <row r="455" spans="1:25" x14ac:dyDescent="0.35">
      <c r="A455" s="1"/>
      <c r="B455" s="1"/>
      <c r="C455" s="4"/>
      <c r="D455" s="1"/>
      <c r="E455" s="1"/>
      <c r="F455" s="1"/>
      <c r="G455" s="1"/>
      <c r="H455" s="1"/>
      <c r="I455" s="1"/>
      <c r="J455" s="1"/>
      <c r="K455" s="1"/>
      <c r="L455" s="68" t="str">
        <f t="shared" si="7"/>
        <v>Yes</v>
      </c>
      <c r="M455" s="4"/>
      <c r="N455" s="4"/>
      <c r="O455" s="68" t="str">
        <f>IF(ISBLANK(M455), "", IF(ISBLANK(N455), "Yes", IF(N455 &lt; 'County Names to hide'!$C$2, "No", "Yes")))</f>
        <v/>
      </c>
      <c r="P455" s="4"/>
      <c r="Q455" s="4"/>
      <c r="R455" s="4"/>
      <c r="S455" s="4"/>
      <c r="T455" s="1"/>
      <c r="U455" s="67"/>
      <c r="V455" s="1"/>
      <c r="W455" s="1"/>
      <c r="X455" s="1"/>
      <c r="Y455" s="1"/>
    </row>
    <row r="456" spans="1:25" x14ac:dyDescent="0.35">
      <c r="A456" s="1"/>
      <c r="B456" s="1"/>
      <c r="C456" s="4"/>
      <c r="D456" s="1"/>
      <c r="E456" s="1"/>
      <c r="F456" s="1"/>
      <c r="G456" s="1"/>
      <c r="H456" s="1"/>
      <c r="I456" s="1"/>
      <c r="J456" s="1"/>
      <c r="K456" s="1"/>
      <c r="L456" s="68" t="str">
        <f t="shared" si="7"/>
        <v>Yes</v>
      </c>
      <c r="M456" s="4"/>
      <c r="N456" s="4"/>
      <c r="O456" s="68" t="str">
        <f>IF(ISBLANK(M456), "", IF(ISBLANK(N456), "Yes", IF(N456 &lt; 'County Names to hide'!$C$2, "No", "Yes")))</f>
        <v/>
      </c>
      <c r="P456" s="4"/>
      <c r="Q456" s="4"/>
      <c r="R456" s="4"/>
      <c r="S456" s="4"/>
      <c r="T456" s="1"/>
      <c r="U456" s="67"/>
      <c r="V456" s="1"/>
      <c r="W456" s="1"/>
      <c r="X456" s="1"/>
      <c r="Y456" s="1"/>
    </row>
    <row r="457" spans="1:25" x14ac:dyDescent="0.35">
      <c r="A457" s="1"/>
      <c r="B457" s="1"/>
      <c r="C457" s="4"/>
      <c r="D457" s="1"/>
      <c r="E457" s="1"/>
      <c r="F457" s="1"/>
      <c r="G457" s="1"/>
      <c r="H457" s="1"/>
      <c r="I457" s="1"/>
      <c r="J457" s="1"/>
      <c r="K457" s="1"/>
      <c r="L457" s="68" t="str">
        <f t="shared" si="7"/>
        <v>Yes</v>
      </c>
      <c r="M457" s="4"/>
      <c r="N457" s="4"/>
      <c r="O457" s="68" t="str">
        <f>IF(ISBLANK(M457), "", IF(ISBLANK(N457), "Yes", IF(N457 &lt; 'County Names to hide'!$C$2, "No", "Yes")))</f>
        <v/>
      </c>
      <c r="P457" s="4"/>
      <c r="Q457" s="4"/>
      <c r="R457" s="4"/>
      <c r="S457" s="4"/>
      <c r="T457" s="1"/>
      <c r="U457" s="67"/>
      <c r="V457" s="1"/>
      <c r="W457" s="1"/>
      <c r="X457" s="1"/>
      <c r="Y457" s="1"/>
    </row>
    <row r="458" spans="1:25" x14ac:dyDescent="0.35">
      <c r="A458" s="1"/>
      <c r="B458" s="1"/>
      <c r="C458" s="4"/>
      <c r="D458" s="1"/>
      <c r="E458" s="1"/>
      <c r="F458" s="1"/>
      <c r="G458" s="1"/>
      <c r="H458" s="1"/>
      <c r="I458" s="1"/>
      <c r="J458" s="1"/>
      <c r="K458" s="1"/>
      <c r="L458" s="68" t="str">
        <f t="shared" si="7"/>
        <v>Yes</v>
      </c>
      <c r="M458" s="4"/>
      <c r="N458" s="4"/>
      <c r="O458" s="68" t="str">
        <f>IF(ISBLANK(M458), "", IF(ISBLANK(N458), "Yes", IF(N458 &lt; 'County Names to hide'!$C$2, "No", "Yes")))</f>
        <v/>
      </c>
      <c r="P458" s="4"/>
      <c r="Q458" s="4"/>
      <c r="R458" s="4"/>
      <c r="S458" s="4"/>
      <c r="T458" s="1"/>
      <c r="U458" s="67"/>
      <c r="V458" s="1"/>
      <c r="W458" s="1"/>
      <c r="X458" s="1"/>
      <c r="Y458" s="1"/>
    </row>
    <row r="459" spans="1:25" x14ac:dyDescent="0.35">
      <c r="A459" s="1"/>
      <c r="B459" s="1"/>
      <c r="C459" s="4"/>
      <c r="D459" s="1"/>
      <c r="E459" s="1"/>
      <c r="F459" s="1"/>
      <c r="G459" s="1"/>
      <c r="H459" s="1"/>
      <c r="I459" s="1"/>
      <c r="J459" s="1"/>
      <c r="K459" s="1"/>
      <c r="L459" s="68" t="str">
        <f t="shared" si="7"/>
        <v>Yes</v>
      </c>
      <c r="M459" s="4"/>
      <c r="N459" s="4"/>
      <c r="O459" s="68" t="str">
        <f>IF(ISBLANK(M459), "", IF(ISBLANK(N459), "Yes", IF(N459 &lt; 'County Names to hide'!$C$2, "No", "Yes")))</f>
        <v/>
      </c>
      <c r="P459" s="4"/>
      <c r="Q459" s="4"/>
      <c r="R459" s="4"/>
      <c r="S459" s="4"/>
      <c r="T459" s="1"/>
      <c r="U459" s="67"/>
      <c r="V459" s="1"/>
      <c r="W459" s="1"/>
      <c r="X459" s="1"/>
      <c r="Y459" s="1"/>
    </row>
    <row r="460" spans="1:25" x14ac:dyDescent="0.35">
      <c r="A460" s="1"/>
      <c r="B460" s="1"/>
      <c r="C460" s="4"/>
      <c r="D460" s="1"/>
      <c r="E460" s="1"/>
      <c r="F460" s="1"/>
      <c r="G460" s="1"/>
      <c r="H460" s="1"/>
      <c r="I460" s="1"/>
      <c r="J460" s="1"/>
      <c r="K460" s="1"/>
      <c r="L460" s="68" t="str">
        <f t="shared" si="7"/>
        <v>Yes</v>
      </c>
      <c r="M460" s="4"/>
      <c r="N460" s="4"/>
      <c r="O460" s="68" t="str">
        <f>IF(ISBLANK(M460), "", IF(ISBLANK(N460), "Yes", IF(N460 &lt; 'County Names to hide'!$C$2, "No", "Yes")))</f>
        <v/>
      </c>
      <c r="P460" s="4"/>
      <c r="Q460" s="4"/>
      <c r="R460" s="4"/>
      <c r="S460" s="4"/>
      <c r="T460" s="1"/>
      <c r="U460" s="67"/>
      <c r="V460" s="1"/>
      <c r="W460" s="1"/>
      <c r="X460" s="1"/>
      <c r="Y460" s="1"/>
    </row>
    <row r="461" spans="1:25" x14ac:dyDescent="0.35">
      <c r="A461" s="1"/>
      <c r="B461" s="1"/>
      <c r="C461" s="4"/>
      <c r="D461" s="1"/>
      <c r="E461" s="1"/>
      <c r="F461" s="1"/>
      <c r="G461" s="1"/>
      <c r="H461" s="1"/>
      <c r="I461" s="1"/>
      <c r="J461" s="1"/>
      <c r="K461" s="1"/>
      <c r="L461" s="68" t="str">
        <f t="shared" si="7"/>
        <v>Yes</v>
      </c>
      <c r="M461" s="4"/>
      <c r="N461" s="4"/>
      <c r="O461" s="68" t="str">
        <f>IF(ISBLANK(M461), "", IF(ISBLANK(N461), "Yes", IF(N461 &lt; 'County Names to hide'!$C$2, "No", "Yes")))</f>
        <v/>
      </c>
      <c r="P461" s="4"/>
      <c r="Q461" s="4"/>
      <c r="R461" s="4"/>
      <c r="S461" s="4"/>
      <c r="T461" s="1"/>
      <c r="U461" s="67"/>
      <c r="V461" s="1"/>
      <c r="W461" s="1"/>
      <c r="X461" s="1"/>
      <c r="Y461" s="1"/>
    </row>
    <row r="462" spans="1:25" x14ac:dyDescent="0.35">
      <c r="A462" s="1"/>
      <c r="B462" s="1"/>
      <c r="C462" s="4"/>
      <c r="D462" s="1"/>
      <c r="E462" s="1"/>
      <c r="F462" s="1"/>
      <c r="G462" s="1"/>
      <c r="H462" s="1"/>
      <c r="I462" s="1"/>
      <c r="J462" s="1"/>
      <c r="K462" s="1"/>
      <c r="L462" s="68" t="str">
        <f t="shared" si="7"/>
        <v>Yes</v>
      </c>
      <c r="M462" s="4"/>
      <c r="N462" s="4"/>
      <c r="O462" s="68" t="str">
        <f>IF(ISBLANK(M462), "", IF(ISBLANK(N462), "Yes", IF(N462 &lt; 'County Names to hide'!$C$2, "No", "Yes")))</f>
        <v/>
      </c>
      <c r="P462" s="4"/>
      <c r="Q462" s="4"/>
      <c r="R462" s="4"/>
      <c r="S462" s="4"/>
      <c r="T462" s="1"/>
      <c r="U462" s="67"/>
      <c r="V462" s="1"/>
      <c r="W462" s="1"/>
      <c r="X462" s="1"/>
      <c r="Y462" s="1"/>
    </row>
    <row r="463" spans="1:25" x14ac:dyDescent="0.35">
      <c r="A463" s="1"/>
      <c r="B463" s="1"/>
      <c r="C463" s="4"/>
      <c r="D463" s="1"/>
      <c r="E463" s="1"/>
      <c r="F463" s="1"/>
      <c r="G463" s="1"/>
      <c r="H463" s="1"/>
      <c r="I463" s="1"/>
      <c r="J463" s="1"/>
      <c r="K463" s="1"/>
      <c r="L463" s="68" t="str">
        <f t="shared" si="7"/>
        <v>Yes</v>
      </c>
      <c r="M463" s="4"/>
      <c r="N463" s="4"/>
      <c r="O463" s="68" t="str">
        <f>IF(ISBLANK(M463), "", IF(ISBLANK(N463), "Yes", IF(N463 &lt; 'County Names to hide'!$C$2, "No", "Yes")))</f>
        <v/>
      </c>
      <c r="P463" s="4"/>
      <c r="Q463" s="4"/>
      <c r="R463" s="4"/>
      <c r="S463" s="4"/>
      <c r="T463" s="1"/>
      <c r="U463" s="67"/>
      <c r="V463" s="1"/>
      <c r="W463" s="1"/>
      <c r="X463" s="1"/>
      <c r="Y463" s="1"/>
    </row>
    <row r="464" spans="1:25" x14ac:dyDescent="0.35">
      <c r="A464" s="1"/>
      <c r="B464" s="1"/>
      <c r="C464" s="4"/>
      <c r="D464" s="1"/>
      <c r="E464" s="1"/>
      <c r="F464" s="1"/>
      <c r="G464" s="1"/>
      <c r="H464" s="1"/>
      <c r="I464" s="1"/>
      <c r="J464" s="1"/>
      <c r="K464" s="1"/>
      <c r="L464" s="68" t="str">
        <f t="shared" si="7"/>
        <v>Yes</v>
      </c>
      <c r="M464" s="4"/>
      <c r="N464" s="4"/>
      <c r="O464" s="68" t="str">
        <f>IF(ISBLANK(M464), "", IF(ISBLANK(N464), "Yes", IF(N464 &lt; 'County Names to hide'!$C$2, "No", "Yes")))</f>
        <v/>
      </c>
      <c r="P464" s="4"/>
      <c r="Q464" s="4"/>
      <c r="R464" s="4"/>
      <c r="S464" s="4"/>
      <c r="T464" s="1"/>
      <c r="U464" s="67"/>
      <c r="V464" s="1"/>
      <c r="W464" s="1"/>
      <c r="X464" s="1"/>
      <c r="Y464" s="1"/>
    </row>
    <row r="465" spans="1:25" x14ac:dyDescent="0.35">
      <c r="A465" s="1"/>
      <c r="B465" s="1"/>
      <c r="C465" s="4"/>
      <c r="D465" s="1"/>
      <c r="E465" s="1"/>
      <c r="F465" s="1"/>
      <c r="G465" s="1"/>
      <c r="H465" s="1"/>
      <c r="I465" s="1"/>
      <c r="J465" s="1"/>
      <c r="K465" s="1"/>
      <c r="L465" s="68" t="str">
        <f t="shared" si="7"/>
        <v>Yes</v>
      </c>
      <c r="M465" s="4"/>
      <c r="N465" s="4"/>
      <c r="O465" s="68" t="str">
        <f>IF(ISBLANK(M465), "", IF(ISBLANK(N465), "Yes", IF(N465 &lt; 'County Names to hide'!$C$2, "No", "Yes")))</f>
        <v/>
      </c>
      <c r="P465" s="4"/>
      <c r="Q465" s="4"/>
      <c r="R465" s="4"/>
      <c r="S465" s="4"/>
      <c r="T465" s="1"/>
      <c r="U465" s="67"/>
      <c r="V465" s="1"/>
      <c r="W465" s="1"/>
      <c r="X465" s="1"/>
      <c r="Y465" s="1"/>
    </row>
    <row r="466" spans="1:25" x14ac:dyDescent="0.35">
      <c r="A466" s="1"/>
      <c r="B466" s="1"/>
      <c r="C466" s="4"/>
      <c r="D466" s="1"/>
      <c r="E466" s="1"/>
      <c r="F466" s="1"/>
      <c r="G466" s="1"/>
      <c r="H466" s="1"/>
      <c r="I466" s="1"/>
      <c r="J466" s="1"/>
      <c r="K466" s="1"/>
      <c r="L466" s="68" t="str">
        <f t="shared" si="7"/>
        <v>Yes</v>
      </c>
      <c r="M466" s="4"/>
      <c r="N466" s="4"/>
      <c r="O466" s="68" t="str">
        <f>IF(ISBLANK(M466), "", IF(ISBLANK(N466), "Yes", IF(N466 &lt; 'County Names to hide'!$C$2, "No", "Yes")))</f>
        <v/>
      </c>
      <c r="P466" s="4"/>
      <c r="Q466" s="4"/>
      <c r="R466" s="4"/>
      <c r="S466" s="4"/>
      <c r="T466" s="1"/>
      <c r="U466" s="67"/>
      <c r="V466" s="1"/>
      <c r="W466" s="1"/>
      <c r="X466" s="1"/>
      <c r="Y466" s="1"/>
    </row>
    <row r="467" spans="1:25" x14ac:dyDescent="0.35">
      <c r="A467" s="1"/>
      <c r="B467" s="1"/>
      <c r="C467" s="4"/>
      <c r="D467" s="1"/>
      <c r="E467" s="1"/>
      <c r="F467" s="1"/>
      <c r="G467" s="1"/>
      <c r="H467" s="1"/>
      <c r="I467" s="1"/>
      <c r="J467" s="1"/>
      <c r="K467" s="1"/>
      <c r="L467" s="68" t="str">
        <f t="shared" si="7"/>
        <v>Yes</v>
      </c>
      <c r="M467" s="4"/>
      <c r="N467" s="4"/>
      <c r="O467" s="68" t="str">
        <f>IF(ISBLANK(M467), "", IF(ISBLANK(N467), "Yes", IF(N467 &lt; 'County Names to hide'!$C$2, "No", "Yes")))</f>
        <v/>
      </c>
      <c r="P467" s="4"/>
      <c r="Q467" s="4"/>
      <c r="R467" s="4"/>
      <c r="S467" s="4"/>
      <c r="T467" s="1"/>
      <c r="U467" s="67"/>
      <c r="V467" s="1"/>
      <c r="W467" s="1"/>
      <c r="X467" s="1"/>
      <c r="Y467" s="1"/>
    </row>
    <row r="468" spans="1:25" x14ac:dyDescent="0.35">
      <c r="A468" s="1"/>
      <c r="B468" s="1"/>
      <c r="C468" s="4"/>
      <c r="D468" s="1"/>
      <c r="E468" s="1"/>
      <c r="F468" s="1"/>
      <c r="G468" s="1"/>
      <c r="H468" s="1"/>
      <c r="I468" s="1"/>
      <c r="J468" s="1"/>
      <c r="K468" s="1"/>
      <c r="L468" s="68" t="str">
        <f t="shared" si="7"/>
        <v>Yes</v>
      </c>
      <c r="M468" s="4"/>
      <c r="N468" s="4"/>
      <c r="O468" s="68" t="str">
        <f>IF(ISBLANK(M468), "", IF(ISBLANK(N468), "Yes", IF(N468 &lt; 'County Names to hide'!$C$2, "No", "Yes")))</f>
        <v/>
      </c>
      <c r="P468" s="4"/>
      <c r="Q468" s="4"/>
      <c r="R468" s="4"/>
      <c r="S468" s="4"/>
      <c r="T468" s="1"/>
      <c r="U468" s="67"/>
      <c r="V468" s="1"/>
      <c r="W468" s="1"/>
      <c r="X468" s="1"/>
      <c r="Y468" s="1"/>
    </row>
    <row r="469" spans="1:25" x14ac:dyDescent="0.35">
      <c r="A469" s="1"/>
      <c r="B469" s="1"/>
      <c r="C469" s="4"/>
      <c r="D469" s="1"/>
      <c r="E469" s="1"/>
      <c r="F469" s="1"/>
      <c r="G469" s="1"/>
      <c r="H469" s="1"/>
      <c r="I469" s="1"/>
      <c r="J469" s="1"/>
      <c r="K469" s="1"/>
      <c r="L469" s="68" t="str">
        <f t="shared" si="7"/>
        <v>Yes</v>
      </c>
      <c r="M469" s="4"/>
      <c r="N469" s="4"/>
      <c r="O469" s="68" t="str">
        <f>IF(ISBLANK(M469), "", IF(ISBLANK(N469), "Yes", IF(N469 &lt; 'County Names to hide'!$C$2, "No", "Yes")))</f>
        <v/>
      </c>
      <c r="P469" s="4"/>
      <c r="Q469" s="4"/>
      <c r="R469" s="4"/>
      <c r="S469" s="4"/>
      <c r="T469" s="1"/>
      <c r="U469" s="67"/>
      <c r="V469" s="1"/>
      <c r="W469" s="1"/>
      <c r="X469" s="1"/>
      <c r="Y469" s="1"/>
    </row>
    <row r="470" spans="1:25" x14ac:dyDescent="0.35">
      <c r="A470" s="1"/>
      <c r="B470" s="1"/>
      <c r="C470" s="4"/>
      <c r="D470" s="1"/>
      <c r="E470" s="1"/>
      <c r="F470" s="1"/>
      <c r="G470" s="1"/>
      <c r="H470" s="1"/>
      <c r="I470" s="1"/>
      <c r="J470" s="1"/>
      <c r="K470" s="1"/>
      <c r="L470" s="68" t="str">
        <f t="shared" si="7"/>
        <v>Yes</v>
      </c>
      <c r="M470" s="4"/>
      <c r="N470" s="4"/>
      <c r="O470" s="68" t="str">
        <f>IF(ISBLANK(M470), "", IF(ISBLANK(N470), "Yes", IF(N470 &lt; 'County Names to hide'!$C$2, "No", "Yes")))</f>
        <v/>
      </c>
      <c r="P470" s="4"/>
      <c r="Q470" s="4"/>
      <c r="R470" s="4"/>
      <c r="S470" s="4"/>
      <c r="T470" s="1"/>
      <c r="U470" s="67"/>
      <c r="V470" s="1"/>
      <c r="W470" s="1"/>
      <c r="X470" s="1"/>
      <c r="Y470" s="1"/>
    </row>
    <row r="471" spans="1:25" x14ac:dyDescent="0.35">
      <c r="A471" s="1"/>
      <c r="B471" s="1"/>
      <c r="C471" s="4"/>
      <c r="D471" s="1"/>
      <c r="E471" s="1"/>
      <c r="F471" s="1"/>
      <c r="G471" s="1"/>
      <c r="H471" s="1"/>
      <c r="I471" s="1"/>
      <c r="J471" s="1"/>
      <c r="K471" s="1"/>
      <c r="L471" s="68" t="str">
        <f t="shared" si="7"/>
        <v>Yes</v>
      </c>
      <c r="M471" s="4"/>
      <c r="N471" s="4"/>
      <c r="O471" s="68" t="str">
        <f>IF(ISBLANK(M471), "", IF(ISBLANK(N471), "Yes", IF(N471 &lt; 'County Names to hide'!$C$2, "No", "Yes")))</f>
        <v/>
      </c>
      <c r="P471" s="4"/>
      <c r="Q471" s="4"/>
      <c r="R471" s="4"/>
      <c r="S471" s="4"/>
      <c r="T471" s="1"/>
      <c r="U471" s="67"/>
      <c r="V471" s="1"/>
      <c r="W471" s="1"/>
      <c r="X471" s="1"/>
      <c r="Y471" s="1"/>
    </row>
    <row r="472" spans="1:25" x14ac:dyDescent="0.35">
      <c r="A472" s="1"/>
      <c r="B472" s="1"/>
      <c r="C472" s="4"/>
      <c r="D472" s="1"/>
      <c r="E472" s="1"/>
      <c r="F472" s="1"/>
      <c r="G472" s="1"/>
      <c r="H472" s="1"/>
      <c r="I472" s="1"/>
      <c r="J472" s="1"/>
      <c r="K472" s="1"/>
      <c r="L472" s="68" t="str">
        <f t="shared" si="7"/>
        <v>Yes</v>
      </c>
      <c r="M472" s="4"/>
      <c r="N472" s="4"/>
      <c r="O472" s="68" t="str">
        <f>IF(ISBLANK(M472), "", IF(ISBLANK(N472), "Yes", IF(N472 &lt; 'County Names to hide'!$C$2, "No", "Yes")))</f>
        <v/>
      </c>
      <c r="P472" s="4"/>
      <c r="Q472" s="4"/>
      <c r="R472" s="4"/>
      <c r="S472" s="4"/>
      <c r="T472" s="1"/>
      <c r="U472" s="67"/>
      <c r="V472" s="1"/>
      <c r="W472" s="1"/>
      <c r="X472" s="1"/>
      <c r="Y472" s="1"/>
    </row>
    <row r="473" spans="1:25" x14ac:dyDescent="0.35">
      <c r="A473" s="1"/>
      <c r="B473" s="1"/>
      <c r="C473" s="4"/>
      <c r="D473" s="1"/>
      <c r="E473" s="1"/>
      <c r="F473" s="1"/>
      <c r="G473" s="1"/>
      <c r="H473" s="1"/>
      <c r="I473" s="1"/>
      <c r="J473" s="1"/>
      <c r="K473" s="1"/>
      <c r="L473" s="68" t="str">
        <f t="shared" si="7"/>
        <v>Yes</v>
      </c>
      <c r="M473" s="4"/>
      <c r="N473" s="4"/>
      <c r="O473" s="68" t="str">
        <f>IF(ISBLANK(M473), "", IF(ISBLANK(N473), "Yes", IF(N473 &lt; 'County Names to hide'!$C$2, "No", "Yes")))</f>
        <v/>
      </c>
      <c r="P473" s="4"/>
      <c r="Q473" s="4"/>
      <c r="R473" s="4"/>
      <c r="S473" s="4"/>
      <c r="T473" s="1"/>
      <c r="U473" s="67"/>
      <c r="V473" s="1"/>
      <c r="W473" s="1"/>
      <c r="X473" s="1"/>
      <c r="Y473" s="1"/>
    </row>
    <row r="474" spans="1:25" x14ac:dyDescent="0.35">
      <c r="A474" s="1"/>
      <c r="B474" s="1"/>
      <c r="C474" s="4"/>
      <c r="D474" s="1"/>
      <c r="E474" s="1"/>
      <c r="F474" s="1"/>
      <c r="G474" s="1"/>
      <c r="H474" s="1"/>
      <c r="I474" s="1"/>
      <c r="J474" s="1"/>
      <c r="K474" s="1"/>
      <c r="L474" s="68" t="str">
        <f t="shared" si="7"/>
        <v>Yes</v>
      </c>
      <c r="M474" s="4"/>
      <c r="N474" s="4"/>
      <c r="O474" s="68" t="str">
        <f>IF(ISBLANK(M474), "", IF(ISBLANK(N474), "Yes", IF(N474 &lt; 'County Names to hide'!$C$2, "No", "Yes")))</f>
        <v/>
      </c>
      <c r="P474" s="4"/>
      <c r="Q474" s="4"/>
      <c r="R474" s="4"/>
      <c r="S474" s="4"/>
      <c r="T474" s="1"/>
      <c r="U474" s="67"/>
      <c r="V474" s="1"/>
      <c r="W474" s="1"/>
      <c r="X474" s="1"/>
      <c r="Y474" s="1"/>
    </row>
    <row r="475" spans="1:25" x14ac:dyDescent="0.35">
      <c r="A475" s="1"/>
      <c r="B475" s="1"/>
      <c r="C475" s="4"/>
      <c r="D475" s="1"/>
      <c r="E475" s="1"/>
      <c r="F475" s="1"/>
      <c r="G475" s="1"/>
      <c r="H475" s="1"/>
      <c r="I475" s="1"/>
      <c r="J475" s="1"/>
      <c r="K475" s="1"/>
      <c r="L475" s="68" t="str">
        <f t="shared" si="7"/>
        <v>Yes</v>
      </c>
      <c r="M475" s="4"/>
      <c r="N475" s="4"/>
      <c r="O475" s="68" t="str">
        <f>IF(ISBLANK(M475), "", IF(ISBLANK(N475), "Yes", IF(N475 &lt; 'County Names to hide'!$C$2, "No", "Yes")))</f>
        <v/>
      </c>
      <c r="P475" s="4"/>
      <c r="Q475" s="4"/>
      <c r="R475" s="4"/>
      <c r="S475" s="4"/>
      <c r="T475" s="1"/>
      <c r="U475" s="67"/>
      <c r="V475" s="1"/>
      <c r="W475" s="1"/>
      <c r="X475" s="1"/>
      <c r="Y475" s="1"/>
    </row>
    <row r="476" spans="1:25" x14ac:dyDescent="0.35">
      <c r="A476" s="1"/>
      <c r="B476" s="1"/>
      <c r="C476" s="4"/>
      <c r="D476" s="1"/>
      <c r="E476" s="1"/>
      <c r="F476" s="1"/>
      <c r="G476" s="1"/>
      <c r="H476" s="1"/>
      <c r="I476" s="1"/>
      <c r="J476" s="1"/>
      <c r="K476" s="1"/>
      <c r="L476" s="68" t="str">
        <f t="shared" si="7"/>
        <v>Yes</v>
      </c>
      <c r="M476" s="4"/>
      <c r="N476" s="4"/>
      <c r="O476" s="68" t="str">
        <f>IF(ISBLANK(M476), "", IF(ISBLANK(N476), "Yes", IF(N476 &lt; 'County Names to hide'!$C$2, "No", "Yes")))</f>
        <v/>
      </c>
      <c r="P476" s="4"/>
      <c r="Q476" s="4"/>
      <c r="R476" s="4"/>
      <c r="S476" s="4"/>
      <c r="T476" s="1"/>
      <c r="U476" s="67"/>
      <c r="V476" s="1"/>
      <c r="W476" s="1"/>
      <c r="X476" s="1"/>
      <c r="Y476" s="1"/>
    </row>
    <row r="477" spans="1:25" x14ac:dyDescent="0.35">
      <c r="A477" s="1"/>
      <c r="B477" s="1"/>
      <c r="C477" s="4"/>
      <c r="D477" s="1"/>
      <c r="E477" s="1"/>
      <c r="F477" s="1"/>
      <c r="G477" s="1"/>
      <c r="H477" s="1"/>
      <c r="I477" s="1"/>
      <c r="J477" s="1"/>
      <c r="K477" s="1"/>
      <c r="L477" s="68" t="str">
        <f t="shared" si="7"/>
        <v>Yes</v>
      </c>
      <c r="M477" s="4"/>
      <c r="N477" s="4"/>
      <c r="O477" s="68" t="str">
        <f>IF(ISBLANK(M477), "", IF(ISBLANK(N477), "Yes", IF(N477 &lt; 'County Names to hide'!$C$2, "No", "Yes")))</f>
        <v/>
      </c>
      <c r="P477" s="4"/>
      <c r="Q477" s="4"/>
      <c r="R477" s="4"/>
      <c r="S477" s="4"/>
      <c r="T477" s="1"/>
      <c r="U477" s="67"/>
      <c r="V477" s="1"/>
      <c r="W477" s="1"/>
      <c r="X477" s="1"/>
      <c r="Y477" s="1"/>
    </row>
    <row r="478" spans="1:25" x14ac:dyDescent="0.35">
      <c r="A478" s="1"/>
      <c r="B478" s="1"/>
      <c r="C478" s="4"/>
      <c r="D478" s="1"/>
      <c r="E478" s="1"/>
      <c r="F478" s="1"/>
      <c r="G478" s="1"/>
      <c r="H478" s="1"/>
      <c r="I478" s="1"/>
      <c r="J478" s="1"/>
      <c r="K478" s="1"/>
      <c r="L478" s="68" t="str">
        <f t="shared" si="7"/>
        <v>Yes</v>
      </c>
      <c r="M478" s="4"/>
      <c r="N478" s="4"/>
      <c r="O478" s="68" t="str">
        <f>IF(ISBLANK(M478), "", IF(ISBLANK(N478), "Yes", IF(N478 &lt; 'County Names to hide'!$C$2, "No", "Yes")))</f>
        <v/>
      </c>
      <c r="P478" s="4"/>
      <c r="Q478" s="4"/>
      <c r="R478" s="4"/>
      <c r="S478" s="4"/>
      <c r="T478" s="1"/>
      <c r="U478" s="67"/>
      <c r="V478" s="1"/>
      <c r="W478" s="1"/>
      <c r="X478" s="1"/>
      <c r="Y478" s="1"/>
    </row>
    <row r="479" spans="1:25" x14ac:dyDescent="0.35">
      <c r="A479" s="1"/>
      <c r="B479" s="1"/>
      <c r="C479" s="4"/>
      <c r="D479" s="1"/>
      <c r="E479" s="1"/>
      <c r="F479" s="1"/>
      <c r="G479" s="1"/>
      <c r="H479" s="1"/>
      <c r="I479" s="1"/>
      <c r="J479" s="1"/>
      <c r="K479" s="1"/>
      <c r="L479" s="68" t="str">
        <f t="shared" si="7"/>
        <v>Yes</v>
      </c>
      <c r="M479" s="4"/>
      <c r="N479" s="4"/>
      <c r="O479" s="68" t="str">
        <f>IF(ISBLANK(M479), "", IF(ISBLANK(N479), "Yes", IF(N479 &lt; 'County Names to hide'!$C$2, "No", "Yes")))</f>
        <v/>
      </c>
      <c r="P479" s="4"/>
      <c r="Q479" s="4"/>
      <c r="R479" s="4"/>
      <c r="S479" s="4"/>
      <c r="T479" s="1"/>
      <c r="U479" s="67"/>
      <c r="V479" s="1"/>
      <c r="W479" s="1"/>
      <c r="X479" s="1"/>
      <c r="Y479" s="1"/>
    </row>
    <row r="480" spans="1:25" x14ac:dyDescent="0.35">
      <c r="A480" s="1"/>
      <c r="B480" s="1"/>
      <c r="C480" s="4"/>
      <c r="D480" s="1"/>
      <c r="E480" s="1"/>
      <c r="F480" s="1"/>
      <c r="G480" s="1"/>
      <c r="H480" s="1"/>
      <c r="I480" s="1"/>
      <c r="J480" s="1"/>
      <c r="K480" s="1"/>
      <c r="L480" s="68" t="str">
        <f t="shared" si="7"/>
        <v>Yes</v>
      </c>
      <c r="M480" s="4"/>
      <c r="N480" s="4"/>
      <c r="O480" s="68" t="str">
        <f>IF(ISBLANK(M480), "", IF(ISBLANK(N480), "Yes", IF(N480 &lt; 'County Names to hide'!$C$2, "No", "Yes")))</f>
        <v/>
      </c>
      <c r="P480" s="4"/>
      <c r="Q480" s="4"/>
      <c r="R480" s="4"/>
      <c r="S480" s="4"/>
      <c r="T480" s="1"/>
      <c r="U480" s="67"/>
      <c r="V480" s="1"/>
      <c r="W480" s="1"/>
      <c r="X480" s="1"/>
      <c r="Y480" s="1"/>
    </row>
    <row r="481" spans="1:25" x14ac:dyDescent="0.35">
      <c r="A481" s="1"/>
      <c r="B481" s="1"/>
      <c r="C481" s="4"/>
      <c r="D481" s="1"/>
      <c r="E481" s="1"/>
      <c r="F481" s="1"/>
      <c r="G481" s="1"/>
      <c r="H481" s="1"/>
      <c r="I481" s="1"/>
      <c r="J481" s="1"/>
      <c r="K481" s="1"/>
      <c r="L481" s="68" t="str">
        <f t="shared" si="7"/>
        <v>Yes</v>
      </c>
      <c r="M481" s="4"/>
      <c r="N481" s="4"/>
      <c r="O481" s="68" t="str">
        <f>IF(ISBLANK(M481), "", IF(ISBLANK(N481), "Yes", IF(N481 &lt; 'County Names to hide'!$C$2, "No", "Yes")))</f>
        <v/>
      </c>
      <c r="P481" s="4"/>
      <c r="Q481" s="4"/>
      <c r="R481" s="4"/>
      <c r="S481" s="4"/>
      <c r="T481" s="1"/>
      <c r="U481" s="67"/>
      <c r="V481" s="1"/>
      <c r="W481" s="1"/>
      <c r="X481" s="1"/>
      <c r="Y481" s="1"/>
    </row>
    <row r="482" spans="1:25" x14ac:dyDescent="0.35">
      <c r="A482" s="1"/>
      <c r="B482" s="1"/>
      <c r="C482" s="4"/>
      <c r="D482" s="1"/>
      <c r="E482" s="1"/>
      <c r="F482" s="1"/>
      <c r="G482" s="1"/>
      <c r="H482" s="1"/>
      <c r="I482" s="1"/>
      <c r="J482" s="1"/>
      <c r="K482" s="1"/>
      <c r="L482" s="68" t="str">
        <f t="shared" si="7"/>
        <v>Yes</v>
      </c>
      <c r="M482" s="4"/>
      <c r="N482" s="4"/>
      <c r="O482" s="68" t="str">
        <f>IF(ISBLANK(M482), "", IF(ISBLANK(N482), "Yes", IF(N482 &lt; 'County Names to hide'!$C$2, "No", "Yes")))</f>
        <v/>
      </c>
      <c r="P482" s="4"/>
      <c r="Q482" s="4"/>
      <c r="R482" s="4"/>
      <c r="S482" s="4"/>
      <c r="T482" s="1"/>
      <c r="U482" s="67"/>
      <c r="V482" s="1"/>
      <c r="W482" s="1"/>
      <c r="X482" s="1"/>
      <c r="Y482" s="1"/>
    </row>
    <row r="483" spans="1:25" x14ac:dyDescent="0.35">
      <c r="A483" s="1"/>
      <c r="B483" s="1"/>
      <c r="C483" s="4"/>
      <c r="D483" s="1"/>
      <c r="E483" s="1"/>
      <c r="F483" s="1"/>
      <c r="G483" s="1"/>
      <c r="H483" s="1"/>
      <c r="I483" s="1"/>
      <c r="J483" s="1"/>
      <c r="K483" s="1"/>
      <c r="L483" s="68" t="str">
        <f t="shared" si="7"/>
        <v>Yes</v>
      </c>
      <c r="M483" s="4"/>
      <c r="N483" s="4"/>
      <c r="O483" s="68" t="str">
        <f>IF(ISBLANK(M483), "", IF(ISBLANK(N483), "Yes", IF(N483 &lt; 'County Names to hide'!$C$2, "No", "Yes")))</f>
        <v/>
      </c>
      <c r="P483" s="4"/>
      <c r="Q483" s="4"/>
      <c r="R483" s="4"/>
      <c r="S483" s="4"/>
      <c r="T483" s="1"/>
      <c r="U483" s="67"/>
      <c r="V483" s="1"/>
      <c r="W483" s="1"/>
      <c r="X483" s="1"/>
      <c r="Y483" s="1"/>
    </row>
    <row r="484" spans="1:25" x14ac:dyDescent="0.35">
      <c r="A484" s="1"/>
      <c r="B484" s="1"/>
      <c r="C484" s="4"/>
      <c r="D484" s="1"/>
      <c r="E484" s="1"/>
      <c r="F484" s="1"/>
      <c r="G484" s="1"/>
      <c r="H484" s="1"/>
      <c r="I484" s="1"/>
      <c r="J484" s="1"/>
      <c r="K484" s="1"/>
      <c r="L484" s="68" t="str">
        <f t="shared" si="7"/>
        <v>Yes</v>
      </c>
      <c r="M484" s="4"/>
      <c r="N484" s="4"/>
      <c r="O484" s="68" t="str">
        <f>IF(ISBLANK(M484), "", IF(ISBLANK(N484), "Yes", IF(N484 &lt; 'County Names to hide'!$C$2, "No", "Yes")))</f>
        <v/>
      </c>
      <c r="P484" s="4"/>
      <c r="Q484" s="4"/>
      <c r="R484" s="4"/>
      <c r="S484" s="4"/>
      <c r="T484" s="1"/>
      <c r="U484" s="67"/>
      <c r="V484" s="1"/>
      <c r="W484" s="1"/>
      <c r="X484" s="1"/>
      <c r="Y484" s="1"/>
    </row>
    <row r="485" spans="1:25" x14ac:dyDescent="0.35">
      <c r="A485" s="1"/>
      <c r="B485" s="1"/>
      <c r="C485" s="4"/>
      <c r="D485" s="1"/>
      <c r="E485" s="1"/>
      <c r="F485" s="1"/>
      <c r="G485" s="1"/>
      <c r="H485" s="1"/>
      <c r="I485" s="1"/>
      <c r="J485" s="1"/>
      <c r="K485" s="1"/>
      <c r="L485" s="68" t="str">
        <f t="shared" si="7"/>
        <v>Yes</v>
      </c>
      <c r="M485" s="4"/>
      <c r="N485" s="4"/>
      <c r="O485" s="68" t="str">
        <f>IF(ISBLANK(M485), "", IF(ISBLANK(N485), "Yes", IF(N485 &lt; 'County Names to hide'!$C$2, "No", "Yes")))</f>
        <v/>
      </c>
      <c r="P485" s="4"/>
      <c r="Q485" s="4"/>
      <c r="R485" s="4"/>
      <c r="S485" s="4"/>
      <c r="T485" s="1"/>
      <c r="U485" s="67"/>
      <c r="V485" s="1"/>
      <c r="W485" s="1"/>
      <c r="X485" s="1"/>
      <c r="Y485" s="1"/>
    </row>
    <row r="486" spans="1:25" x14ac:dyDescent="0.35">
      <c r="A486" s="1"/>
      <c r="B486" s="1"/>
      <c r="C486" s="4"/>
      <c r="D486" s="1"/>
      <c r="E486" s="1"/>
      <c r="F486" s="1"/>
      <c r="G486" s="1"/>
      <c r="H486" s="1"/>
      <c r="I486" s="1"/>
      <c r="J486" s="1"/>
      <c r="K486" s="1"/>
      <c r="L486" s="68" t="str">
        <f t="shared" si="7"/>
        <v>Yes</v>
      </c>
      <c r="M486" s="4"/>
      <c r="N486" s="4"/>
      <c r="O486" s="68" t="str">
        <f>IF(ISBLANK(M486), "", IF(ISBLANK(N486), "Yes", IF(N486 &lt; 'County Names to hide'!$C$2, "No", "Yes")))</f>
        <v/>
      </c>
      <c r="P486" s="4"/>
      <c r="Q486" s="4"/>
      <c r="R486" s="4"/>
      <c r="S486" s="4"/>
      <c r="T486" s="1"/>
      <c r="U486" s="67"/>
      <c r="V486" s="1"/>
      <c r="W486" s="1"/>
      <c r="X486" s="1"/>
      <c r="Y486" s="1"/>
    </row>
    <row r="487" spans="1:25" x14ac:dyDescent="0.35">
      <c r="A487" s="1"/>
      <c r="B487" s="1"/>
      <c r="C487" s="4"/>
      <c r="D487" s="1"/>
      <c r="E487" s="1"/>
      <c r="F487" s="1"/>
      <c r="G487" s="1"/>
      <c r="H487" s="1"/>
      <c r="I487" s="1"/>
      <c r="J487" s="1"/>
      <c r="K487" s="1"/>
      <c r="L487" s="68" t="str">
        <f t="shared" si="7"/>
        <v>Yes</v>
      </c>
      <c r="M487" s="4"/>
      <c r="N487" s="4"/>
      <c r="O487" s="68" t="str">
        <f>IF(ISBLANK(M487), "", IF(ISBLANK(N487), "Yes", IF(N487 &lt; 'County Names to hide'!$C$2, "No", "Yes")))</f>
        <v/>
      </c>
      <c r="P487" s="4"/>
      <c r="Q487" s="4"/>
      <c r="R487" s="4"/>
      <c r="S487" s="4"/>
      <c r="T487" s="1"/>
      <c r="U487" s="67"/>
      <c r="V487" s="1"/>
      <c r="W487" s="1"/>
      <c r="X487" s="1"/>
      <c r="Y487" s="1"/>
    </row>
    <row r="488" spans="1:25" x14ac:dyDescent="0.35">
      <c r="A488" s="1"/>
      <c r="B488" s="1"/>
      <c r="C488" s="4"/>
      <c r="D488" s="1"/>
      <c r="E488" s="1"/>
      <c r="F488" s="1"/>
      <c r="G488" s="1"/>
      <c r="H488" s="1"/>
      <c r="I488" s="1"/>
      <c r="J488" s="1"/>
      <c r="K488" s="1"/>
      <c r="L488" s="68" t="str">
        <f t="shared" si="7"/>
        <v>Yes</v>
      </c>
      <c r="M488" s="4"/>
      <c r="N488" s="4"/>
      <c r="O488" s="68" t="str">
        <f>IF(ISBLANK(M488), "", IF(ISBLANK(N488), "Yes", IF(N488 &lt; 'County Names to hide'!$C$2, "No", "Yes")))</f>
        <v/>
      </c>
      <c r="P488" s="4"/>
      <c r="Q488" s="4"/>
      <c r="R488" s="4"/>
      <c r="S488" s="4"/>
      <c r="T488" s="1"/>
      <c r="U488" s="67"/>
      <c r="V488" s="1"/>
      <c r="W488" s="1"/>
      <c r="X488" s="1"/>
      <c r="Y488" s="1"/>
    </row>
    <row r="489" spans="1:25" x14ac:dyDescent="0.35">
      <c r="A489" s="1"/>
      <c r="B489" s="1"/>
      <c r="C489" s="4"/>
      <c r="D489" s="1"/>
      <c r="E489" s="1"/>
      <c r="F489" s="1"/>
      <c r="G489" s="1"/>
      <c r="H489" s="1"/>
      <c r="I489" s="1"/>
      <c r="J489" s="1"/>
      <c r="K489" s="1"/>
      <c r="L489" s="68" t="str">
        <f t="shared" si="7"/>
        <v>Yes</v>
      </c>
      <c r="M489" s="4"/>
      <c r="N489" s="4"/>
      <c r="O489" s="68" t="str">
        <f>IF(ISBLANK(M489), "", IF(ISBLANK(N489), "Yes", IF(N489 &lt; 'County Names to hide'!$C$2, "No", "Yes")))</f>
        <v/>
      </c>
      <c r="P489" s="4"/>
      <c r="Q489" s="4"/>
      <c r="R489" s="4"/>
      <c r="S489" s="4"/>
      <c r="T489" s="1"/>
      <c r="U489" s="67"/>
      <c r="V489" s="1"/>
      <c r="W489" s="1"/>
      <c r="X489" s="1"/>
      <c r="Y489" s="1"/>
    </row>
    <row r="490" spans="1:25" x14ac:dyDescent="0.35">
      <c r="A490" s="1"/>
      <c r="B490" s="1"/>
      <c r="C490" s="4"/>
      <c r="D490" s="1"/>
      <c r="E490" s="1"/>
      <c r="F490" s="1"/>
      <c r="G490" s="1"/>
      <c r="H490" s="1"/>
      <c r="I490" s="1"/>
      <c r="J490" s="1"/>
      <c r="K490" s="1"/>
      <c r="L490" s="68" t="str">
        <f t="shared" si="7"/>
        <v>Yes</v>
      </c>
      <c r="M490" s="4"/>
      <c r="N490" s="4"/>
      <c r="O490" s="68" t="str">
        <f>IF(ISBLANK(M490), "", IF(ISBLANK(N490), "Yes", IF(N490 &lt; 'County Names to hide'!$C$2, "No", "Yes")))</f>
        <v/>
      </c>
      <c r="P490" s="4"/>
      <c r="Q490" s="4"/>
      <c r="R490" s="4"/>
      <c r="S490" s="4"/>
      <c r="T490" s="1"/>
      <c r="U490" s="67"/>
      <c r="V490" s="1"/>
      <c r="W490" s="1"/>
      <c r="X490" s="1"/>
      <c r="Y490" s="1"/>
    </row>
    <row r="491" spans="1:25" x14ac:dyDescent="0.35">
      <c r="A491" s="1"/>
      <c r="B491" s="1"/>
      <c r="C491" s="4"/>
      <c r="D491" s="1"/>
      <c r="E491" s="1"/>
      <c r="F491" s="1"/>
      <c r="G491" s="1"/>
      <c r="H491" s="1"/>
      <c r="I491" s="1"/>
      <c r="J491" s="1"/>
      <c r="K491" s="1"/>
      <c r="L491" s="68" t="str">
        <f t="shared" si="7"/>
        <v>Yes</v>
      </c>
      <c r="M491" s="4"/>
      <c r="N491" s="4"/>
      <c r="O491" s="68" t="str">
        <f>IF(ISBLANK(M491), "", IF(ISBLANK(N491), "Yes", IF(N491 &lt; 'County Names to hide'!$C$2, "No", "Yes")))</f>
        <v/>
      </c>
      <c r="P491" s="4"/>
      <c r="Q491" s="4"/>
      <c r="R491" s="4"/>
      <c r="S491" s="4"/>
      <c r="T491" s="1"/>
      <c r="U491" s="67"/>
      <c r="V491" s="1"/>
      <c r="W491" s="1"/>
      <c r="X491" s="1"/>
      <c r="Y491" s="1"/>
    </row>
    <row r="492" spans="1:25" x14ac:dyDescent="0.35">
      <c r="A492" s="1"/>
      <c r="B492" s="1"/>
      <c r="C492" s="4"/>
      <c r="D492" s="1"/>
      <c r="E492" s="1"/>
      <c r="F492" s="1"/>
      <c r="G492" s="1"/>
      <c r="H492" s="1"/>
      <c r="I492" s="1"/>
      <c r="J492" s="1"/>
      <c r="K492" s="1"/>
      <c r="L492" s="68" t="str">
        <f t="shared" si="7"/>
        <v>Yes</v>
      </c>
      <c r="M492" s="4"/>
      <c r="N492" s="4"/>
      <c r="O492" s="68" t="str">
        <f>IF(ISBLANK(M492), "", IF(ISBLANK(N492), "Yes", IF(N492 &lt; 'County Names to hide'!$C$2, "No", "Yes")))</f>
        <v/>
      </c>
      <c r="P492" s="4"/>
      <c r="Q492" s="4"/>
      <c r="R492" s="4"/>
      <c r="S492" s="4"/>
      <c r="T492" s="1"/>
      <c r="U492" s="67"/>
      <c r="V492" s="1"/>
      <c r="W492" s="1"/>
      <c r="X492" s="1"/>
      <c r="Y492" s="1"/>
    </row>
    <row r="493" spans="1:25" x14ac:dyDescent="0.35">
      <c r="A493" s="1"/>
      <c r="B493" s="1"/>
      <c r="C493" s="4"/>
      <c r="D493" s="1"/>
      <c r="E493" s="1"/>
      <c r="F493" s="1"/>
      <c r="G493" s="1"/>
      <c r="H493" s="1"/>
      <c r="I493" s="1"/>
      <c r="J493" s="1"/>
      <c r="K493" s="1"/>
      <c r="L493" s="68" t="str">
        <f t="shared" si="7"/>
        <v>Yes</v>
      </c>
      <c r="M493" s="4"/>
      <c r="N493" s="4"/>
      <c r="O493" s="68" t="str">
        <f>IF(ISBLANK(M493), "", IF(ISBLANK(N493), "Yes", IF(N493 &lt; 'County Names to hide'!$C$2, "No", "Yes")))</f>
        <v/>
      </c>
      <c r="P493" s="4"/>
      <c r="Q493" s="4"/>
      <c r="R493" s="4"/>
      <c r="S493" s="4"/>
      <c r="T493" s="1"/>
      <c r="U493" s="67"/>
      <c r="V493" s="1"/>
      <c r="W493" s="1"/>
      <c r="X493" s="1"/>
      <c r="Y493" s="1"/>
    </row>
    <row r="494" spans="1:25" x14ac:dyDescent="0.35">
      <c r="A494" s="1"/>
      <c r="B494" s="1"/>
      <c r="C494" s="4"/>
      <c r="D494" s="1"/>
      <c r="E494" s="1"/>
      <c r="F494" s="1"/>
      <c r="G494" s="1"/>
      <c r="H494" s="1"/>
      <c r="I494" s="1"/>
      <c r="J494" s="1"/>
      <c r="K494" s="1"/>
      <c r="L494" s="68" t="str">
        <f t="shared" si="7"/>
        <v>Yes</v>
      </c>
      <c r="M494" s="4"/>
      <c r="N494" s="4"/>
      <c r="O494" s="68" t="str">
        <f>IF(ISBLANK(M494), "", IF(ISBLANK(N494), "Yes", IF(N494 &lt; 'County Names to hide'!$C$2, "No", "Yes")))</f>
        <v/>
      </c>
      <c r="P494" s="4"/>
      <c r="Q494" s="4"/>
      <c r="R494" s="4"/>
      <c r="S494" s="4"/>
      <c r="T494" s="1"/>
      <c r="U494" s="67"/>
      <c r="V494" s="1"/>
      <c r="W494" s="1"/>
      <c r="X494" s="1"/>
      <c r="Y494" s="1"/>
    </row>
    <row r="495" spans="1:25" x14ac:dyDescent="0.35">
      <c r="A495" s="1"/>
      <c r="B495" s="1"/>
      <c r="C495" s="4"/>
      <c r="D495" s="1"/>
      <c r="E495" s="1"/>
      <c r="F495" s="1"/>
      <c r="G495" s="1"/>
      <c r="H495" s="1"/>
      <c r="I495" s="1"/>
      <c r="J495" s="1"/>
      <c r="K495" s="1"/>
      <c r="L495" s="68" t="str">
        <f t="shared" si="7"/>
        <v>Yes</v>
      </c>
      <c r="M495" s="4"/>
      <c r="N495" s="4"/>
      <c r="O495" s="68" t="str">
        <f>IF(ISBLANK(M495), "", IF(ISBLANK(N495), "Yes", IF(N495 &lt; 'County Names to hide'!$C$2, "No", "Yes")))</f>
        <v/>
      </c>
      <c r="P495" s="4"/>
      <c r="Q495" s="4"/>
      <c r="R495" s="4"/>
      <c r="S495" s="4"/>
      <c r="T495" s="1"/>
      <c r="U495" s="67"/>
      <c r="V495" s="1"/>
      <c r="W495" s="1"/>
      <c r="X495" s="1"/>
      <c r="Y495" s="1"/>
    </row>
    <row r="496" spans="1:25" x14ac:dyDescent="0.35">
      <c r="A496" s="1"/>
      <c r="B496" s="1"/>
      <c r="C496" s="4"/>
      <c r="D496" s="1"/>
      <c r="E496" s="1"/>
      <c r="F496" s="1"/>
      <c r="G496" s="1"/>
      <c r="H496" s="1"/>
      <c r="I496" s="1"/>
      <c r="J496" s="1"/>
      <c r="K496" s="1"/>
      <c r="L496" s="68" t="str">
        <f t="shared" si="7"/>
        <v>Yes</v>
      </c>
      <c r="M496" s="4"/>
      <c r="N496" s="4"/>
      <c r="O496" s="68" t="str">
        <f>IF(ISBLANK(M496), "", IF(ISBLANK(N496), "Yes", IF(N496 &lt; 'County Names to hide'!$C$2, "No", "Yes")))</f>
        <v/>
      </c>
      <c r="P496" s="4"/>
      <c r="Q496" s="4"/>
      <c r="R496" s="4"/>
      <c r="S496" s="4"/>
      <c r="T496" s="1"/>
      <c r="U496" s="67"/>
      <c r="V496" s="1"/>
      <c r="W496" s="1"/>
      <c r="X496" s="1"/>
      <c r="Y496" s="1"/>
    </row>
    <row r="497" spans="1:25" x14ac:dyDescent="0.35">
      <c r="A497" s="1"/>
      <c r="B497" s="1"/>
      <c r="C497" s="4"/>
      <c r="D497" s="1"/>
      <c r="E497" s="1"/>
      <c r="F497" s="1"/>
      <c r="G497" s="1"/>
      <c r="H497" s="1"/>
      <c r="I497" s="1"/>
      <c r="J497" s="1"/>
      <c r="K497" s="1"/>
      <c r="L497" s="68" t="str">
        <f t="shared" si="7"/>
        <v>Yes</v>
      </c>
      <c r="M497" s="4"/>
      <c r="N497" s="4"/>
      <c r="O497" s="68" t="str">
        <f>IF(ISBLANK(M497), "", IF(ISBLANK(N497), "Yes", IF(N497 &lt; 'County Names to hide'!$C$2, "No", "Yes")))</f>
        <v/>
      </c>
      <c r="P497" s="4"/>
      <c r="Q497" s="4"/>
      <c r="R497" s="4"/>
      <c r="S497" s="4"/>
      <c r="T497" s="1"/>
      <c r="U497" s="67"/>
      <c r="V497" s="1"/>
      <c r="W497" s="1"/>
      <c r="X497" s="1"/>
      <c r="Y497" s="1"/>
    </row>
    <row r="498" spans="1:25" x14ac:dyDescent="0.35">
      <c r="A498" s="1"/>
      <c r="B498" s="1"/>
      <c r="C498" s="4"/>
      <c r="D498" s="1"/>
      <c r="E498" s="1"/>
      <c r="F498" s="1"/>
      <c r="G498" s="1"/>
      <c r="H498" s="1"/>
      <c r="I498" s="1"/>
      <c r="J498" s="1"/>
      <c r="K498" s="1"/>
      <c r="L498" s="68" t="str">
        <f t="shared" si="7"/>
        <v>Yes</v>
      </c>
      <c r="M498" s="4"/>
      <c r="N498" s="4"/>
      <c r="O498" s="68" t="str">
        <f>IF(ISBLANK(M498), "", IF(ISBLANK(N498), "Yes", IF(N498 &lt; 'County Names to hide'!$C$2, "No", "Yes")))</f>
        <v/>
      </c>
      <c r="P498" s="4"/>
      <c r="Q498" s="4"/>
      <c r="R498" s="4"/>
      <c r="S498" s="4"/>
      <c r="T498" s="1"/>
      <c r="U498" s="67"/>
      <c r="V498" s="1"/>
      <c r="W498" s="1"/>
      <c r="X498" s="1"/>
      <c r="Y498" s="1"/>
    </row>
  </sheetData>
  <sheetProtection algorithmName="SHA-512" hashValue="lD60C+rsTX6lTrPynwYNSEOSWIiKSF4/FLMVkEJeo565tC8X8k2hoybh3RY1+ugY9tOrbX2t4Y2OEMEVUtTefg==" saltValue="O1ws8v8HHDRE4R3YZX1n0w==" spinCount="100000" sheet="1" objects="1" scenarios="1" selectLockedCells="1" sort="0"/>
  <mergeCells count="2">
    <mergeCell ref="A1:F1"/>
    <mergeCell ref="A2:B2"/>
  </mergeCells>
  <dataValidations count="3">
    <dataValidation type="list" allowBlank="1" showInputMessage="1" showErrorMessage="1" sqref="T499:T1048576 E5:K498 X5:Y1048576 X1:Y3 T1:T3" xr:uid="{BAC8B377-A4DD-4CDE-BC9C-815CF6F409E3}">
      <formula1>"Yes, No"</formula1>
    </dataValidation>
    <dataValidation type="list" allowBlank="1" showInputMessage="1" showErrorMessage="1" sqref="D5:D498" xr:uid="{533CDD0F-8904-433B-AE52-46856C122621}">
      <formula1>"Male, Female"</formula1>
    </dataValidation>
    <dataValidation type="list" allowBlank="1" showInputMessage="1" showErrorMessage="1" sqref="T5:T498 V5:W498" xr:uid="{65A1CE5D-84F0-4C0B-A765-682A3682D741}">
      <formula1>"Yes, No, NA"</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ABB6-CDB1-4B2A-80BD-3F4044293179}">
  <dimension ref="A1:V14"/>
  <sheetViews>
    <sheetView tabSelected="1" topLeftCell="C1" workbookViewId="0">
      <selection activeCell="C9" sqref="C9"/>
    </sheetView>
  </sheetViews>
  <sheetFormatPr defaultRowHeight="14.5" x14ac:dyDescent="0.35"/>
  <cols>
    <col min="1" max="1" width="16.1796875" customWidth="1"/>
    <col min="2" max="2" width="37.7265625" customWidth="1"/>
    <col min="3" max="4" width="11" customWidth="1"/>
    <col min="6" max="7" width="11.1796875" customWidth="1"/>
    <col min="8" max="8" width="8.453125" customWidth="1"/>
    <col min="9" max="10" width="14.453125" customWidth="1"/>
    <col min="12" max="12" width="24.26953125" customWidth="1"/>
    <col min="13" max="13" width="12.26953125" customWidth="1"/>
    <col min="15" max="16" width="16.36328125" customWidth="1"/>
    <col min="17" max="17" width="21.1796875" customWidth="1"/>
    <col min="18" max="19" width="16.453125" customWidth="1"/>
    <col min="21" max="21" width="21.26953125" customWidth="1"/>
  </cols>
  <sheetData>
    <row r="1" spans="1:22" s="81" customFormat="1" ht="175.5" customHeight="1" x14ac:dyDescent="0.35">
      <c r="A1" s="102" t="s">
        <v>174</v>
      </c>
      <c r="B1" s="102"/>
      <c r="C1" s="102"/>
      <c r="D1" s="102"/>
      <c r="E1" s="102"/>
      <c r="F1" s="102"/>
      <c r="G1" s="102"/>
      <c r="H1" s="102"/>
      <c r="I1" s="102"/>
      <c r="J1" s="80"/>
      <c r="L1" s="82"/>
      <c r="M1" s="82"/>
      <c r="O1" s="82"/>
      <c r="P1" s="82"/>
      <c r="R1" s="82"/>
      <c r="S1" s="82"/>
      <c r="U1" s="82"/>
    </row>
    <row r="2" spans="1:22" ht="16.5" customHeight="1" x14ac:dyDescent="0.35">
      <c r="A2" s="103" t="s">
        <v>90</v>
      </c>
      <c r="B2" s="103"/>
      <c r="C2" s="103"/>
      <c r="D2" s="103"/>
      <c r="E2" s="103"/>
      <c r="F2" s="103"/>
      <c r="G2" s="103"/>
      <c r="H2" s="103"/>
      <c r="I2" s="103"/>
      <c r="J2" s="103"/>
      <c r="K2" s="103"/>
      <c r="L2" s="103"/>
      <c r="M2" s="103"/>
      <c r="N2" s="103"/>
      <c r="O2" s="103"/>
      <c r="P2" s="103"/>
      <c r="Q2" s="103"/>
      <c r="R2" s="103"/>
      <c r="S2" s="103"/>
      <c r="T2" s="103"/>
      <c r="U2" s="103"/>
      <c r="V2" s="71"/>
    </row>
    <row r="3" spans="1:22" ht="32.5" customHeight="1" x14ac:dyDescent="0.35">
      <c r="A3" s="104" t="s">
        <v>91</v>
      </c>
      <c r="B3" s="104" t="s">
        <v>92</v>
      </c>
      <c r="C3" s="104" t="s">
        <v>93</v>
      </c>
      <c r="D3" s="104"/>
      <c r="E3" s="105" t="s">
        <v>94</v>
      </c>
      <c r="F3" s="105"/>
      <c r="G3" s="75"/>
      <c r="H3" s="106" t="s">
        <v>95</v>
      </c>
      <c r="I3" s="106"/>
      <c r="J3" s="76"/>
      <c r="K3" s="107" t="s">
        <v>96</v>
      </c>
      <c r="L3" s="107"/>
      <c r="M3" s="77"/>
      <c r="N3" s="108" t="s">
        <v>97</v>
      </c>
      <c r="O3" s="108"/>
      <c r="P3" s="78"/>
      <c r="Q3" s="112" t="s">
        <v>98</v>
      </c>
      <c r="R3" s="112"/>
      <c r="S3" s="79"/>
      <c r="T3" s="113" t="s">
        <v>99</v>
      </c>
      <c r="U3" s="113"/>
      <c r="V3" s="54"/>
    </row>
    <row r="4" spans="1:22" ht="58" customHeight="1" x14ac:dyDescent="0.35">
      <c r="A4" s="104"/>
      <c r="B4" s="104"/>
      <c r="C4" s="74" t="s">
        <v>132</v>
      </c>
      <c r="D4" s="42" t="s">
        <v>131</v>
      </c>
      <c r="E4" s="75" t="s">
        <v>132</v>
      </c>
      <c r="F4" s="43" t="s">
        <v>131</v>
      </c>
      <c r="G4" s="43" t="s">
        <v>151</v>
      </c>
      <c r="H4" s="76" t="s">
        <v>132</v>
      </c>
      <c r="I4" s="44" t="s">
        <v>131</v>
      </c>
      <c r="J4" s="44" t="s">
        <v>151</v>
      </c>
      <c r="K4" s="21" t="s">
        <v>132</v>
      </c>
      <c r="L4" s="45" t="s">
        <v>131</v>
      </c>
      <c r="M4" s="45" t="s">
        <v>151</v>
      </c>
      <c r="N4" s="78" t="s">
        <v>132</v>
      </c>
      <c r="O4" s="46" t="s">
        <v>131</v>
      </c>
      <c r="P4" s="46" t="s">
        <v>151</v>
      </c>
      <c r="Q4" s="22" t="s">
        <v>132</v>
      </c>
      <c r="R4" s="47" t="s">
        <v>131</v>
      </c>
      <c r="S4" s="47" t="s">
        <v>151</v>
      </c>
      <c r="T4" s="23" t="s">
        <v>132</v>
      </c>
      <c r="U4" s="48" t="s">
        <v>131</v>
      </c>
      <c r="V4" s="72" t="s">
        <v>151</v>
      </c>
    </row>
    <row r="5" spans="1:22" ht="43.5" customHeight="1" x14ac:dyDescent="0.4">
      <c r="A5" s="110" t="s">
        <v>101</v>
      </c>
      <c r="B5" s="29" t="s">
        <v>102</v>
      </c>
      <c r="C5" s="49">
        <f>COUNTIFS(
        Table1[Was there an open case (child welfare, probation, or community pathway) for this child during the quarter? ], "Yes",
        Table1[How many in person contacts occurred with a parent or caregiver during the quarter? ], "&gt;=1",
Table1[Was this individual open during the report quarter?], "Yes"
    )</f>
        <v>0</v>
      </c>
      <c r="D5" s="49">
        <f>COUNTIFS(
        Table1[Was there an open case (child welfare, probation, or community pathway) for this child during the quarter? ], "Yes",
        Table1[Was this individual open during the report quarter?], "Yes"
    )</f>
        <v>0</v>
      </c>
      <c r="E5" s="50">
        <f>COUNTIFS(Table1[Was there an open case (child welfare, probation, or community pathway) for this child during the quarter? ],"Yes",Table1[How many in person contacts occurred with a parent or caregiver during the quarter? ],"&gt;=1",Table1[Was this individual open during the report quarter?],"Yes",Table1[[ Hispanic or Latino Ethnicity]],"Yes")</f>
        <v>0</v>
      </c>
      <c r="F5" s="50">
        <f>COUNTIFS(
    Table1[Was there an open case (child welfare, probation, or community pathway) for this child during the quarter? ], "Yes",
    Table1[Was this individual open during the report quarter?], "Yes",
    Table1[[ Hispanic or Latino Ethnicity]], "Yes"
)</f>
        <v>0</v>
      </c>
      <c r="G5" s="50" t="str">
        <f>IFERROR(ROUND((E5/F5)*100,0),"NA")</f>
        <v>NA</v>
      </c>
      <c r="H5" s="38">
        <f>COUNTIFS(Table1[Was there an open case (child welfare, probation, or community pathway) for this child during the quarter? ],"Yes",Table1[How many in person contacts occurred with a parent or caregiver during the quarter? ],"&gt;=1",Table1[Was this individual open during the report quarter?],"Yes",Table1[Race: White],"Yes")</f>
        <v>0</v>
      </c>
      <c r="I5" s="38">
        <f>COUNTIFS(
    Table1[Was there an open case (child welfare, probation, or community pathway) for this child during the quarter? ], "Yes",
    Table1[Was this individual open during the report quarter?], "Yes",
    Table1[Race: White], "Yes"
)</f>
        <v>0</v>
      </c>
      <c r="J5" s="38" t="str">
        <f>IFERROR(ROUND((H5/I5)*100,0),"NA")</f>
        <v>NA</v>
      </c>
      <c r="K5" s="51">
        <f>COUNTIFS(Table1[Was there an open case (child welfare, probation, or community pathway) for this child during the quarter? ],"Yes",Table1[How many in person contacts occurred with a parent or caregiver during the quarter? ],"&gt;=1",Table1[Was this individual open during the report quarter?],"Yes",Table1[Race:  Black or African American],"Yes")</f>
        <v>0</v>
      </c>
      <c r="L5" s="51">
        <f>COUNTIFS(
    Table1[Was there an open case (child welfare, probation, or community pathway) for this child during the quarter? ], "Yes",
    Table1[Was this individual open during the report quarter?], "Yes",
    Table1[Race:  Black or African American], "Yes"
)</f>
        <v>0</v>
      </c>
      <c r="M5" s="51" t="str">
        <f>IFERROR(ROUND((K5/L5)*100,0),"NA")</f>
        <v>NA</v>
      </c>
      <c r="N5" s="52">
        <f>COUNTIFS(Table1[Was there an open case (child welfare, probation, or community pathway) for this child during the quarter? ],"Yes",Table1[How many in person contacts occurred with a parent or caregiver during the quarter? ],"&gt;=1",Table1[Was this individual open during the report quarter?],"Yes",Table1[Race:  Asian],"Yes")</f>
        <v>0</v>
      </c>
      <c r="O5" s="52">
        <f>COUNTIFS(
    Table1[Was there an open case (child welfare, probation, or community pathway) for this child during the quarter? ], "Yes",
    Table1[Was this individual open during the report quarter?], "Yes",
    Table1[Race:  Asian], "Yes"
)</f>
        <v>0</v>
      </c>
      <c r="P5" s="52" t="str">
        <f>IFERROR(ROUND((N5/O5)*100,0),"NA")</f>
        <v>NA</v>
      </c>
      <c r="Q5" s="53">
        <f>COUNTIFS(Table1[Was there an open case (child welfare, probation, or community pathway) for this child during the quarter? ],"Yes",Table1[How many in person contacts occurred with a parent or caregiver during the quarter? ],"&gt;=1",Table1[Was this individual open during the report quarter?],"Yes",Table1[Race: Native Hawaiian or Other Pacific Islander],"Yes")</f>
        <v>0</v>
      </c>
      <c r="R5" s="53">
        <f>COUNTIFS(
    Table1[Was there an open case (child welfare, probation, or community pathway) for this child during the quarter? ], "Yes",
    Table1[Was this individual open during the report quarter?], "Yes",
    Table1[Race: Native Hawaiian or Other Pacific Islander], "Yes"
)</f>
        <v>0</v>
      </c>
      <c r="S5" s="53" t="str">
        <f>IFERROR(ROUND((Q5/R5)*100,0),"NA")</f>
        <v>NA</v>
      </c>
      <c r="T5" s="54">
        <f>COUNTIFS(Table1[Was there an open case (child welfare, probation, or community pathway) for this child during the quarter? ],"Yes",Table1[How many in person contacts occurred with a parent or caregiver during the quarter? ],"&gt;=1",Table1[Was this individual open during the report quarter?],"Yes",Table1[Race: American Indian or Alaska Native],"Yes")</f>
        <v>0</v>
      </c>
      <c r="U5" s="54">
        <f>COUNTIFS(
    Table1[Was there an open case (child welfare, probation, or community pathway) for this child during the quarter? ], "Yes",
    Table1[Was this individual open during the report quarter?], "Yes",
    Table1[Race: American Indian or Alaska Native], "Yes"
)</f>
        <v>0</v>
      </c>
      <c r="V5" s="54" t="str">
        <f>IFERROR(ROUND((T5/U5)*100,0),"NA")</f>
        <v>NA</v>
      </c>
    </row>
    <row r="6" spans="1:22" ht="56" x14ac:dyDescent="0.4">
      <c r="A6" s="111"/>
      <c r="B6" s="29" t="s">
        <v>163</v>
      </c>
      <c r="C6" s="49">
        <f>COUNTIFS(Table1[Was there an open case (child welfare, probation, or community pathway) for this child during the quarter? ], "Yes", Table1[Was this individual open during the report quarter?], "Yes",
Table1[How many in person contacts occurred with a parent or caregiver during the quarter? ], "&gt;=1", Table1[Did each of these in-person contacts with a parent or caregiver have MI use documented? ],"Yes")</f>
        <v>0</v>
      </c>
      <c r="D6" s="49">
        <f>COUNTIFS(
        Table1[Was there an open case (child welfare, probation, or community pathway) for this child during the quarter? ], "Yes",
        Table1[Was this individual open during the report quarter?], "Yes"
    )</f>
        <v>0</v>
      </c>
      <c r="E6" s="50">
        <f>COUNTIFS(Table1[Was there an open case (child welfare, probation, or community pathway) for this child during the quarter? ],"Yes",Table1[Was this individual open during the report quarter?],"Yes",Table1[How many in person contacts occurred with a parent or caregiver during the quarter? ],"&gt;=1",Table1[Did each of these in-person contacts with a parent or caregiver have MI use documented? ],"Yes",Table1[[ Hispanic or Latino Ethnicity]],"Yes")</f>
        <v>0</v>
      </c>
      <c r="F6" s="50">
        <f>COUNTIFS(
    Table1[Was there an open case (child welfare, probation, or community pathway) for this child during the quarter? ], "Yes",
    Table1[Was this individual open during the report quarter?], "Yes",
    Table1[[ Hispanic or Latino Ethnicity]], "Yes"
)</f>
        <v>0</v>
      </c>
      <c r="G6" s="50" t="str">
        <f t="shared" ref="G6:G8" si="0">IFERROR(ROUND((E6/F6)*100,0),"NA")</f>
        <v>NA</v>
      </c>
      <c r="H6" s="38">
        <f>COUNTIFS(Table1[Was there an open case (child welfare, probation, or community pathway) for this child during the quarter? ],"Yes",Table1[Was this individual open during the report quarter?],"Yes",Table1[How many in person contacts occurred with a parent or caregiver during the quarter? ],"&gt;=1",Table1[Did each of these in-person contacts with a parent or caregiver have MI use documented? ],"Yes",Table1[Race: White],"Yes")</f>
        <v>0</v>
      </c>
      <c r="I6" s="38">
        <f>COUNTIFS(
    Table1[Was there an open case (child welfare, probation, or community pathway) for this child during the quarter? ], "Yes",
    Table1[Was this individual open during the report quarter?], "Yes",
    Table1[Race: White], "Yes"
)</f>
        <v>0</v>
      </c>
      <c r="J6" s="38" t="str">
        <f t="shared" ref="J6:J8" si="1">IFERROR(ROUND((H6/I6)*100,0),"NA")</f>
        <v>NA</v>
      </c>
      <c r="K6" s="51">
        <f>COUNTIFS(Table1[Was there an open case (child welfare, probation, or community pathway) for this child during the quarter? ],"Yes",Table1[Was this individual open during the report quarter?],"Yes",Table1[How many in person contacts occurred with a parent or caregiver during the quarter? ],"&gt;=1",Table1[Did each of these in-person contacts with a parent or caregiver have MI use documented? ],"Yes",Table1[Race:  Black or African American],"Yes")</f>
        <v>0</v>
      </c>
      <c r="L6" s="51">
        <f>COUNTIFS(
    Table1[Was there an open case (child welfare, probation, or community pathway) for this child during the quarter? ], "Yes",
    Table1[Was this individual open during the report quarter?], "Yes",
    Table1[Race:  Black or African American], "Yes"
)</f>
        <v>0</v>
      </c>
      <c r="M6" s="51" t="str">
        <f t="shared" ref="M6:M8" si="2">IFERROR(ROUND((K6/L6)*100,0),"NA")</f>
        <v>NA</v>
      </c>
      <c r="N6" s="52">
        <f>COUNTIFS(Table1[Was there an open case (child welfare, probation, or community pathway) for this child during the quarter? ],"Yes",Table1[Was this individual open during the report quarter?],"Yes",Table1[How many in person contacts occurred with a parent or caregiver during the quarter? ],"&gt;=1",Table1[Did each of these in-person contacts with a parent or caregiver have MI use documented? ],"Yes",Table1[Race:  Asian],"Yes")</f>
        <v>0</v>
      </c>
      <c r="O6" s="52">
        <f>COUNTIFS(
    Table1[Was there an open case (child welfare, probation, or community pathway) for this child during the quarter? ], "Yes",
    Table1[Was this individual open during the report quarter?], "Yes",
    Table1[Race:  Asian], "Yes"
)</f>
        <v>0</v>
      </c>
      <c r="P6" s="52" t="str">
        <f t="shared" ref="P6:P8" si="3">IFERROR(ROUND((N6/O6)*100,0),"NA")</f>
        <v>NA</v>
      </c>
      <c r="Q6" s="53">
        <f>COUNTIFS(Table1[Was there an open case (child welfare, probation, or community pathway) for this child during the quarter? ],"Yes",Table1[Was this individual open during the report quarter?],"Yes",Table1[How many in person contacts occurred with a parent or caregiver during the quarter? ],"&gt;=1",Table1[Did each of these in-person contacts with a parent or caregiver have MI use documented? ],"Yes",Table1[Race: Native Hawaiian or Other Pacific Islander],"Yes")</f>
        <v>0</v>
      </c>
      <c r="R6" s="53">
        <f>COUNTIFS(
    Table1[Was there an open case (child welfare, probation, or community pathway) for this child during the quarter? ], "Yes",
    Table1[Was this individual open during the report quarter?], "Yes",
    Table1[Race: Native Hawaiian or Other Pacific Islander], "Yes"
)</f>
        <v>0</v>
      </c>
      <c r="S6" s="53" t="str">
        <f t="shared" ref="S6:S8" si="4">IFERROR(ROUND((Q6/R6)*100,0),"NA")</f>
        <v>NA</v>
      </c>
      <c r="T6" s="55">
        <f>COUNTIFS(Table1[Was there an open case (child welfare, probation, or community pathway) for this child during the quarter? ],"Yes",Table1[Was this individual open during the report quarter?],"Yes",Table1[How many in person contacts occurred with a parent or caregiver during the quarter? ],"&gt;=1",Table1[Did each of these in-person contacts with a parent or caregiver have MI use documented? ],"Yes",Table1[Race: American Indian or Alaska Native],"Yes")</f>
        <v>0</v>
      </c>
      <c r="U6" s="54">
        <f>COUNTIFS(
    Table1[Was there an open case (child welfare, probation, or community pathway) for this child during the quarter? ], "Yes",
    Table1[Was this individual open during the report quarter?], "Yes",
    Table1[Race: American Indian or Alaska Native], "Yes"
)</f>
        <v>0</v>
      </c>
      <c r="V6" s="54" t="str">
        <f t="shared" ref="V6:V8" si="5">IFERROR(ROUND((T6/U6)*100,0),"NA")</f>
        <v>NA</v>
      </c>
    </row>
    <row r="7" spans="1:22" ht="34.5" customHeight="1" x14ac:dyDescent="0.4">
      <c r="A7" s="111" t="s">
        <v>103</v>
      </c>
      <c r="B7" s="30" t="s">
        <v>159</v>
      </c>
      <c r="C7" s="49">
        <f>COUNTIFS(Table1[Was this individual open during the report quarter?], "Yes", Table1[Did this youth receive MI for substance abuse this quarter?], "Yes")</f>
        <v>0</v>
      </c>
      <c r="D7" s="49">
        <f>COUNTIF(Table1[Was this individual open during the report quarter?], "Yes")</f>
        <v>0</v>
      </c>
      <c r="E7" s="50">
        <f>COUNTIFS(Table1[Was this individual open during the report quarter?],"Yes",Table1[Did this youth receive MI for substance abuse this quarter?],"Yes",Table1[[ Hispanic or Latino Ethnicity]],"Yes")</f>
        <v>0</v>
      </c>
      <c r="F7" s="50">
        <f>COUNTIFS(Table1[Was this individual open during the report quarter?],"Yes",Table1[[ Hispanic or Latino Ethnicity]],"Yes")</f>
        <v>0</v>
      </c>
      <c r="G7" s="50" t="str">
        <f t="shared" si="0"/>
        <v>NA</v>
      </c>
      <c r="H7" s="38">
        <f>COUNTIFS(Table1[Was this individual open during the report quarter?],"Yes",Table1[Did this youth receive MI for substance abuse this quarter?],"Yes",Table1[Race: White],"Yes")</f>
        <v>0</v>
      </c>
      <c r="I7" s="38">
        <f>COUNTIFS(Table1[Was this individual open during the report quarter?],"Yes",Table1[Race: White],"Yes")</f>
        <v>0</v>
      </c>
      <c r="J7" s="38" t="str">
        <f t="shared" si="1"/>
        <v>NA</v>
      </c>
      <c r="K7" s="51">
        <f>COUNTIFS(Table1[Was this individual open during the report quarter?],"Yes",Table1[Did this youth receive MI for substance abuse this quarter?],"Yes",Table1[Race:  Black or African American],"Yes")</f>
        <v>0</v>
      </c>
      <c r="L7" s="51">
        <f>COUNTIFS(Table1[Was this individual open during the report quarter?],"Yes",Table1[Race:  Black or African American],"Yes")</f>
        <v>0</v>
      </c>
      <c r="M7" s="51" t="str">
        <f t="shared" si="2"/>
        <v>NA</v>
      </c>
      <c r="N7" s="52">
        <f>COUNTIFS(Table1[Was this individual open during the report quarter?],"Yes",Table1[Did this youth receive MI for substance abuse this quarter?],"Yes",Table1[Race:  Asian],"Yes")</f>
        <v>0</v>
      </c>
      <c r="O7" s="52">
        <f>COUNTIFS(Table1[Was this individual open during the report quarter?],"Yes",Table1[Race:  Asian],"Yes")</f>
        <v>0</v>
      </c>
      <c r="P7" s="52" t="str">
        <f t="shared" si="3"/>
        <v>NA</v>
      </c>
      <c r="Q7" s="53">
        <f>COUNTIFS(Table1[Was this individual open during the report quarter?],"Yes",Table1[Did this youth receive MI for substance abuse this quarter?],"Yes",Table1[Race: Native Hawaiian or Other Pacific Islander],"Yes")</f>
        <v>0</v>
      </c>
      <c r="R7" s="53">
        <f>COUNTIFS(Table1[Was this individual open during the report quarter?],"Yes",Table1[Race: Native Hawaiian or Other Pacific Islander],"Yes")</f>
        <v>0</v>
      </c>
      <c r="S7" s="53" t="str">
        <f t="shared" si="4"/>
        <v>NA</v>
      </c>
      <c r="T7" s="54">
        <f>COUNTIFS(Table1[Was this individual open during the report quarter?],"Yes",Table1[Did this youth receive MI for substance abuse this quarter?],"Yes",Table1[Race: American Indian or Alaska Native],"Yes")</f>
        <v>0</v>
      </c>
      <c r="U7" s="54">
        <f>COUNTIFS(Table1[Was this individual open during the report quarter?],"Yes",Table1[Race: American Indian or Alaska Native],"Yes")</f>
        <v>0</v>
      </c>
      <c r="V7" s="54" t="str">
        <f t="shared" si="5"/>
        <v>NA</v>
      </c>
    </row>
    <row r="8" spans="1:22" ht="33" customHeight="1" x14ac:dyDescent="0.4">
      <c r="A8" s="111"/>
      <c r="B8" s="30" t="s">
        <v>160</v>
      </c>
      <c r="C8" s="49">
        <f>COUNTIFS(Table1[Was this individual open during the report quarter?], "Yes", Table1[How many caregivers received MI for substance abuse this quarter?], "Yes")</f>
        <v>0</v>
      </c>
      <c r="D8" s="49">
        <f>COUNTIF(Table1[Was this individual open during the report quarter?], "Yes")</f>
        <v>0</v>
      </c>
      <c r="E8" s="50">
        <f>COUNTIFS(Table1[Was this individual open during the report quarter?],"Yes",Table1[How many caregivers received MI for substance abuse this quarter?],"Yes",Table1[[ Hispanic or Latino Ethnicity]],"Yes")</f>
        <v>0</v>
      </c>
      <c r="F8" s="50">
        <f>COUNTIFS(Table1[Was this individual open during the report quarter?],"Yes",Table1[[ Hispanic or Latino Ethnicity]],"Yes")</f>
        <v>0</v>
      </c>
      <c r="G8" s="50" t="str">
        <f t="shared" si="0"/>
        <v>NA</v>
      </c>
      <c r="H8" s="38">
        <f>COUNTIFS(Table1[Was this individual open during the report quarter?],"Yes",Table1[How many caregivers received MI for substance abuse this quarter?],"Yes",Table1[Race: White],"Yes")</f>
        <v>0</v>
      </c>
      <c r="I8" s="38">
        <f>COUNTIFS(Table1[Was this individual open during the report quarter?],"Yes",Table1[Race: White],"Yes")</f>
        <v>0</v>
      </c>
      <c r="J8" s="38" t="str">
        <f t="shared" si="1"/>
        <v>NA</v>
      </c>
      <c r="K8" s="51">
        <f>COUNTIFS(Table1[Was this individual open during the report quarter?],"Yes",Table1[How many caregivers received MI for substance abuse this quarter?],"Yes",Table1[Race:  Black or African American],"Yes")</f>
        <v>0</v>
      </c>
      <c r="L8" s="51">
        <f>COUNTIFS(Table1[Was this individual open during the report quarter?],"Yes",Table1[Race:  Black or African American],"Yes")</f>
        <v>0</v>
      </c>
      <c r="M8" s="51" t="str">
        <f t="shared" si="2"/>
        <v>NA</v>
      </c>
      <c r="N8" s="52">
        <f>COUNTIFS(Table1[Was this individual open during the report quarter?],"Yes",Table1[How many caregivers received MI for substance abuse this quarter?],"Yes",Table1[Race:  Asian],"Yes")</f>
        <v>0</v>
      </c>
      <c r="O8" s="52">
        <f>COUNTIFS(Table1[Was this individual open during the report quarter?],"Yes",Table1[Race:  Asian],"Yes")</f>
        <v>0</v>
      </c>
      <c r="P8" s="52" t="str">
        <f t="shared" si="3"/>
        <v>NA</v>
      </c>
      <c r="Q8" s="53">
        <f>COUNTIFS(Table1[Was this individual open during the report quarter?],"Yes",Table1[How many caregivers received MI for substance abuse this quarter?],"Yes",Table1[Race: Native Hawaiian or Other Pacific Islander],"Yes")</f>
        <v>0</v>
      </c>
      <c r="R8" s="53">
        <f>COUNTIFS(Table1[Was this individual open during the report quarter?],"Yes",Table1[Race: Native Hawaiian or Other Pacific Islander],"Yes")</f>
        <v>0</v>
      </c>
      <c r="S8" s="53" t="str">
        <f t="shared" si="4"/>
        <v>NA</v>
      </c>
      <c r="T8" s="54">
        <f>COUNTIFS(Table1[Was this individual open during the report quarter?],"Yes",Table1[How many caregivers received MI for substance abuse this quarter?],"Yes",Table1[Race: American Indian or Alaska Native],"Yes")</f>
        <v>0</v>
      </c>
      <c r="U8" s="54">
        <f>COUNTIFS(Table1[Was this individual open during the report quarter?],"Yes",Table1[Race: American Indian or Alaska Native],"Yes")</f>
        <v>0</v>
      </c>
      <c r="V8" s="54" t="str">
        <f t="shared" si="5"/>
        <v>NA</v>
      </c>
    </row>
    <row r="9" spans="1:22" ht="61.5" customHeight="1" x14ac:dyDescent="0.4">
      <c r="A9" s="109" t="s">
        <v>155</v>
      </c>
      <c r="B9" s="29" t="str">
        <f>"Number of adolescents who received MI, whose Child Specific Prevention Plan (CSPP) ended between " &amp;
TEXT(EDATE('County Names to hide'!$C$2, -12), "mm/dd/yyyy") &amp;
" and " &amp;
TEXT(EDATE('County Names to hide'!$D$2, -12), "mm/dd/yyyy") &amp;
", and who entered foster care within 12 months."</f>
        <v>Number of adolescents who received MI, whose Child Specific Prevention Plan (CSPP) ended between 07/01/2025 and 09/30/2025, and who entered foster care within 12 months.</v>
      </c>
      <c r="C9" s="83"/>
      <c r="D9" s="56"/>
      <c r="E9" s="84"/>
      <c r="F9" s="56"/>
      <c r="G9" s="56"/>
      <c r="H9" s="85"/>
      <c r="I9" s="56"/>
      <c r="J9" s="56"/>
      <c r="K9" s="86"/>
      <c r="L9" s="56"/>
      <c r="M9" s="56"/>
      <c r="N9" s="87"/>
      <c r="O9" s="56"/>
      <c r="P9" s="56"/>
      <c r="Q9" s="88"/>
      <c r="R9" s="56"/>
      <c r="S9" s="56"/>
      <c r="T9" s="89"/>
      <c r="U9" s="56"/>
      <c r="V9" s="56"/>
    </row>
    <row r="10" spans="1:22" ht="76.5" customHeight="1" x14ac:dyDescent="0.35">
      <c r="A10" s="109"/>
      <c r="B10" s="40" t="str">
        <f>"# of adolescents who received MI, whose Child Specific Prevention Plan (CSPP) ended between " &amp;
TEXT(EDATE('County Names to hide'!$C$2, -24), "mm/dd/yyyy") &amp;
" and " &amp;
TEXT(EDATE('County Names to hide'!$D$2, -24), "mm/dd/yyyy") &amp;
", and who entered foster care within 24 months."</f>
        <v># of adolescents who received MI, whose Child Specific Prevention Plan (CSPP) ended between 07/01/2024 and 09/30/2024, and who entered foster care within 24 months.</v>
      </c>
      <c r="C10" s="1"/>
      <c r="D10" s="56"/>
      <c r="E10" s="84"/>
      <c r="F10" s="56"/>
      <c r="G10" s="56"/>
      <c r="H10" s="85"/>
      <c r="I10" s="56"/>
      <c r="J10" s="56"/>
      <c r="K10" s="86"/>
      <c r="L10" s="56"/>
      <c r="M10" s="56"/>
      <c r="N10" s="87"/>
      <c r="O10" s="56"/>
      <c r="P10" s="56"/>
      <c r="Q10" s="88"/>
      <c r="R10" s="56"/>
      <c r="S10" s="56"/>
      <c r="T10" s="89"/>
      <c r="U10" s="56"/>
      <c r="V10" s="56"/>
    </row>
    <row r="11" spans="1:22" ht="75.650000000000006" customHeight="1" x14ac:dyDescent="0.35">
      <c r="A11" s="109"/>
      <c r="B11" s="40" t="str">
        <f>"# of adults who received MI, whose Child Specific Prevention Plan (CSPP) ended between " &amp;
TEXT(EDATE('County Names to hide'!$C$2, -12), "mm/dd/yyyy") &amp;
" and " &amp;
TEXT(EDATE('County Names to hide'!$D$2, -12), "mm/dd/yyyy") &amp;
", and whose child entered foster care within 12 months."</f>
        <v># of adults who received MI, whose Child Specific Prevention Plan (CSPP) ended between 07/01/2025 and 09/30/2025, and whose child entered foster care within 12 months.</v>
      </c>
      <c r="C11" s="1"/>
      <c r="D11" s="56"/>
      <c r="E11" s="84"/>
      <c r="F11" s="56"/>
      <c r="G11" s="56"/>
      <c r="H11" s="85"/>
      <c r="I11" s="56"/>
      <c r="J11" s="56"/>
      <c r="K11" s="86"/>
      <c r="L11" s="56"/>
      <c r="M11" s="56"/>
      <c r="N11" s="87"/>
      <c r="O11" s="56"/>
      <c r="P11" s="56"/>
      <c r="Q11" s="88"/>
      <c r="R11" s="56"/>
      <c r="S11" s="56"/>
      <c r="T11" s="89"/>
      <c r="U11" s="56"/>
      <c r="V11" s="56"/>
    </row>
    <row r="12" spans="1:22" ht="56" x14ac:dyDescent="0.35">
      <c r="A12" s="109"/>
      <c r="B12" s="41" t="str">
        <f>"# of adults who received MI, whose Child Specific Prevention Plan (CSPP) ended between " &amp;
TEXT(EDATE('County Names to hide'!$C$2, -24), "mm/dd/yyyy") &amp;
" and " &amp;
TEXT(EDATE('County Names to hide'!$D$2, -24), "mm/dd/yyyy") &amp;
", and whose child entered foster care within 24 months."</f>
        <v># of adults who received MI, whose Child Specific Prevention Plan (CSPP) ended between 07/01/2024 and 09/30/2024, and whose child entered foster care within 24 months.</v>
      </c>
      <c r="C12" s="1"/>
      <c r="D12" s="56"/>
      <c r="E12" s="84"/>
      <c r="F12" s="56"/>
      <c r="G12" s="56"/>
      <c r="H12" s="85"/>
      <c r="I12" s="56"/>
      <c r="J12" s="56"/>
      <c r="K12" s="86"/>
      <c r="L12" s="56"/>
      <c r="M12" s="56"/>
      <c r="N12" s="87"/>
      <c r="O12" s="56"/>
      <c r="P12" s="56"/>
      <c r="Q12" s="88"/>
      <c r="R12" s="56"/>
      <c r="S12" s="56"/>
      <c r="T12" s="89"/>
      <c r="U12" s="56"/>
      <c r="V12" s="56"/>
    </row>
    <row r="14" spans="1:22" x14ac:dyDescent="0.35">
      <c r="B14" t="s">
        <v>164</v>
      </c>
    </row>
  </sheetData>
  <sheetProtection algorithmName="SHA-512" hashValue="apZsj6W/C6WRcqC5XWRi/Mm6hSbwkxMEiyjX2kM2dA5btzNS525YmeyR/xDaLpu8DH9V42B5n0ahpLcdVWNDfA==" saltValue="jzQ4E13nWFyut5LMq9jWiQ==" spinCount="100000" sheet="1" objects="1" scenarios="1" selectLockedCells="1"/>
  <mergeCells count="14">
    <mergeCell ref="A9:A12"/>
    <mergeCell ref="A5:A6"/>
    <mergeCell ref="A7:A8"/>
    <mergeCell ref="Q3:R3"/>
    <mergeCell ref="T3:U3"/>
    <mergeCell ref="A1:I1"/>
    <mergeCell ref="A2:U2"/>
    <mergeCell ref="A3:A4"/>
    <mergeCell ref="B3:B4"/>
    <mergeCell ref="C3:D3"/>
    <mergeCell ref="E3:F3"/>
    <mergeCell ref="H3:I3"/>
    <mergeCell ref="K3:L3"/>
    <mergeCell ref="N3:O3"/>
  </mergeCell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95874-E5DA-4040-9BE1-30EADB4E2CCF}">
  <dimension ref="A1:I15"/>
  <sheetViews>
    <sheetView workbookViewId="0">
      <selection sqref="A1:F1"/>
    </sheetView>
  </sheetViews>
  <sheetFormatPr defaultRowHeight="14.5" x14ac:dyDescent="0.35"/>
  <cols>
    <col min="1" max="1" width="15.7265625" customWidth="1"/>
    <col min="2" max="2" width="33.1796875" bestFit="1" customWidth="1"/>
    <col min="3" max="3" width="12.08984375" customWidth="1"/>
    <col min="4" max="5" width="17.54296875" customWidth="1"/>
    <col min="6" max="6" width="39.54296875" style="25" customWidth="1"/>
    <col min="7" max="7" width="11.26953125" customWidth="1"/>
    <col min="8" max="8" width="20.26953125" customWidth="1"/>
    <col min="9" max="9" width="18.81640625" customWidth="1"/>
  </cols>
  <sheetData>
    <row r="1" spans="1:9" ht="119.5" customHeight="1" x14ac:dyDescent="0.35">
      <c r="A1" s="114" t="s">
        <v>175</v>
      </c>
      <c r="B1" s="114"/>
      <c r="C1" s="114"/>
      <c r="D1" s="114"/>
      <c r="E1" s="114"/>
      <c r="F1" s="114"/>
    </row>
    <row r="2" spans="1:9" ht="21.65" customHeight="1" x14ac:dyDescent="0.35">
      <c r="A2" s="103" t="s">
        <v>104</v>
      </c>
      <c r="B2" s="103"/>
      <c r="C2" s="103"/>
      <c r="D2" s="103"/>
      <c r="E2" s="69"/>
      <c r="F2" s="103"/>
      <c r="G2" s="103"/>
      <c r="H2" s="103"/>
      <c r="I2" s="71"/>
    </row>
    <row r="3" spans="1:9" ht="29" x14ac:dyDescent="0.35">
      <c r="A3" s="15" t="s">
        <v>91</v>
      </c>
      <c r="B3" s="15" t="s">
        <v>92</v>
      </c>
      <c r="C3" s="16" t="s">
        <v>143</v>
      </c>
      <c r="D3" s="16" t="s">
        <v>132</v>
      </c>
      <c r="E3" s="16" t="s">
        <v>151</v>
      </c>
      <c r="F3" s="58" t="s">
        <v>92</v>
      </c>
      <c r="G3" s="57" t="s">
        <v>144</v>
      </c>
      <c r="H3" s="16" t="s">
        <v>132</v>
      </c>
      <c r="I3" s="16" t="s">
        <v>151</v>
      </c>
    </row>
    <row r="4" spans="1:9" ht="43.5" customHeight="1" x14ac:dyDescent="0.4">
      <c r="A4" s="115" t="s">
        <v>105</v>
      </c>
      <c r="B4" s="29" t="s">
        <v>106</v>
      </c>
      <c r="C4" s="20">
        <f>COUNTIF(Table3[Current Staff First Name], "&lt;&gt;") +
 COUNTIF(Table4[Current Staff First Name], "&lt;&gt;")</f>
        <v>0</v>
      </c>
      <c r="D4" s="19">
        <f>COUNTIF(Table3[Was Approved MI Foundational Training completed? ], "Yes")
 + COUNTIF(Table4[Was MI Foundational Training completed? ], "Yes")</f>
        <v>0</v>
      </c>
      <c r="E4" s="19" t="str">
        <f>IFERROR(ROUND((D4/C4)*100,0),"NA")</f>
        <v>NA</v>
      </c>
      <c r="F4" s="29" t="s">
        <v>108</v>
      </c>
      <c r="G4" s="20">
        <f>COUNTIFS(Table3[Current Staff First Name], "&lt;&gt;", Table3[Is this staff member a supervisor?],"Yes") +
 COUNTIFS(Table4[Current Staff First Name], "&lt;&gt;", Table4[Is this staff member a supervisor?],"Yes")</f>
        <v>0</v>
      </c>
      <c r="H4" s="19">
        <f>COUNTIFS(Table3[Is this staff member a supervisor?],"Yes",Table3[Was Approved MI Foundational Training completed? ], "Yes")
 + COUNTIFS(Table4[Is this staff member a supervisor?],"Yes",Table4[Was MI Foundational Training completed? ], "Yes")</f>
        <v>0</v>
      </c>
      <c r="I4" s="19" t="str">
        <f>IFERROR(ROUND((H4/G4)*100,0),"NA")</f>
        <v>NA</v>
      </c>
    </row>
    <row r="5" spans="1:9" ht="28" x14ac:dyDescent="0.4">
      <c r="A5" s="115"/>
      <c r="B5" s="29" t="s">
        <v>107</v>
      </c>
      <c r="C5" s="20">
        <f>COUNTIF(Table3[Current Staff First Name], "&lt;&gt;") +
 COUNTIF(Table4[Current Staff First Name], "&lt;&gt;")</f>
        <v>0</v>
      </c>
      <c r="D5" s="19">
        <f>COUNTIF(Table3[Was Approved MI Advanced Training completed? ], "Yes")
 + COUNTIF(Table4[Was MI Advanced Training completed? ], "Yes")</f>
        <v>0</v>
      </c>
      <c r="E5" s="19" t="str">
        <f>IFERROR(ROUND((D5/C5)*100,0),"NA")</f>
        <v>NA</v>
      </c>
      <c r="F5" s="29" t="s">
        <v>109</v>
      </c>
      <c r="G5" s="20">
        <f>COUNTIFS(Table3[Current Staff First Name], "&lt;&gt;", Table3[Is this staff member a supervisor?],"Yes") +
 COUNTIFS(Table4[Current Staff First Name], "&lt;&gt;", Table4[Is this staff member a supervisor?],"Yes")</f>
        <v>0</v>
      </c>
      <c r="H5" s="19">
        <f>COUNTIFS(Table3[Is this staff member a supervisor?],"Yes",Table3[Supervisors Only: Has this supervisor completed approved MI Supervisor Training?], "Yes")
 + COUNTIFS(Table4[Is this staff member a supervisor?],"Yes",Table4[Supervisors Only: Has this supervisor completed approved MI Supervisor Training?], "Yes")</f>
        <v>0</v>
      </c>
      <c r="I5" s="19" t="str">
        <f>IFERROR(ROUND((H5/G5)*100,0),"NA")</f>
        <v>NA</v>
      </c>
    </row>
    <row r="6" spans="1:9" ht="15" x14ac:dyDescent="0.4">
      <c r="A6" s="59"/>
      <c r="B6" s="60"/>
      <c r="C6" s="61"/>
      <c r="D6" s="62"/>
      <c r="E6" s="62"/>
      <c r="F6" s="60"/>
      <c r="G6" s="61"/>
      <c r="H6" s="62"/>
      <c r="I6" s="62"/>
    </row>
    <row r="7" spans="1:9" ht="15" x14ac:dyDescent="0.4">
      <c r="A7" s="59"/>
      <c r="B7" s="60"/>
      <c r="C7" s="61"/>
      <c r="D7" s="62"/>
      <c r="E7" s="62"/>
      <c r="F7" s="60"/>
      <c r="G7" s="61"/>
      <c r="H7" s="62"/>
      <c r="I7" s="62"/>
    </row>
    <row r="8" spans="1:9" ht="58" customHeight="1" x14ac:dyDescent="0.45">
      <c r="A8" s="31" t="s">
        <v>110</v>
      </c>
      <c r="B8" s="30" t="s">
        <v>111</v>
      </c>
      <c r="C8" s="19">
        <f>Cover_Sheet!G3</f>
        <v>0</v>
      </c>
      <c r="D8" s="19"/>
      <c r="E8" s="19"/>
    </row>
    <row r="9" spans="1:9" ht="87" customHeight="1" x14ac:dyDescent="0.45">
      <c r="A9" s="31"/>
      <c r="B9" s="17"/>
      <c r="C9" s="18"/>
      <c r="D9" s="19"/>
      <c r="E9" s="19"/>
    </row>
    <row r="10" spans="1:9" ht="16.5" x14ac:dyDescent="0.45">
      <c r="A10" s="31"/>
      <c r="B10" s="17"/>
      <c r="C10" s="18"/>
      <c r="D10" s="19"/>
      <c r="E10" s="19"/>
    </row>
    <row r="11" spans="1:9" x14ac:dyDescent="0.35">
      <c r="A11" s="115"/>
      <c r="B11" s="17"/>
      <c r="C11" s="18"/>
      <c r="D11" s="19"/>
      <c r="E11" s="19"/>
    </row>
    <row r="12" spans="1:9" x14ac:dyDescent="0.35">
      <c r="A12" s="115"/>
      <c r="B12" s="17"/>
      <c r="C12" s="18"/>
      <c r="D12" s="19"/>
      <c r="E12" s="19"/>
    </row>
    <row r="13" spans="1:9" x14ac:dyDescent="0.35">
      <c r="A13" s="115"/>
      <c r="B13" s="17"/>
      <c r="C13" s="19"/>
      <c r="D13" s="19"/>
      <c r="E13" s="19"/>
    </row>
    <row r="14" spans="1:9" x14ac:dyDescent="0.35">
      <c r="A14" s="115"/>
      <c r="B14" s="17"/>
      <c r="C14" s="19"/>
      <c r="D14" s="19"/>
      <c r="E14" s="19"/>
    </row>
    <row r="15" spans="1:9" ht="58" customHeight="1" x14ac:dyDescent="0.35">
      <c r="A15" s="115"/>
      <c r="B15" s="17"/>
      <c r="C15" s="19"/>
      <c r="D15" s="19"/>
      <c r="E15" s="19"/>
    </row>
  </sheetData>
  <sheetProtection algorithmName="SHA-512" hashValue="/bmWQjecm55AJpA/eocAUnFYO7OaSEEJ237/6bI1nj7VZ8lfmYVvcTxhQckA3ENSu6Zc2B2XqZ+cXToKWzWoBw==" saltValue="mYYD3FTZYFXbZ+XngzDZbg==" spinCount="100000" sheet="1" objects="1" scenarios="1" selectLockedCells="1" selectUnlockedCells="1"/>
  <mergeCells count="6">
    <mergeCell ref="F2:H2"/>
    <mergeCell ref="A1:F1"/>
    <mergeCell ref="A14:A15"/>
    <mergeCell ref="A2:D2"/>
    <mergeCell ref="A4:A5"/>
    <mergeCell ref="A11:A1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E2762-A3FB-4DC1-94F7-FF39EAD186FD}">
  <dimension ref="A1:H10"/>
  <sheetViews>
    <sheetView workbookViewId="0">
      <selection activeCell="A4" sqref="A4"/>
    </sheetView>
  </sheetViews>
  <sheetFormatPr defaultRowHeight="14.5" x14ac:dyDescent="0.35"/>
  <cols>
    <col min="1" max="1" width="67.81640625" customWidth="1"/>
    <col min="2" max="2" width="10.90625" customWidth="1"/>
    <col min="3" max="3" width="27.453125" customWidth="1"/>
    <col min="4" max="5" width="18.90625" customWidth="1"/>
    <col min="6" max="6" width="24.81640625" customWidth="1"/>
    <col min="7" max="7" width="21.1796875" customWidth="1"/>
    <col min="8" max="8" width="17.90625" customWidth="1"/>
  </cols>
  <sheetData>
    <row r="1" spans="1:8" ht="160.5" customHeight="1" x14ac:dyDescent="0.35">
      <c r="A1" s="117" t="s">
        <v>176</v>
      </c>
      <c r="B1" s="117"/>
      <c r="C1" s="117"/>
      <c r="D1" s="117"/>
      <c r="E1" s="117"/>
      <c r="F1" s="117"/>
      <c r="G1" s="117"/>
    </row>
    <row r="2" spans="1:8" x14ac:dyDescent="0.35">
      <c r="A2" s="103" t="s">
        <v>146</v>
      </c>
      <c r="B2" s="116"/>
      <c r="C2" s="116"/>
      <c r="D2" s="116"/>
      <c r="E2" s="116"/>
      <c r="F2" s="116"/>
      <c r="G2" s="116"/>
    </row>
    <row r="3" spans="1:8" x14ac:dyDescent="0.35">
      <c r="A3" s="63" t="s">
        <v>112</v>
      </c>
      <c r="B3" s="63" t="s">
        <v>100</v>
      </c>
      <c r="C3" s="63" t="s">
        <v>113</v>
      </c>
      <c r="D3" s="63" t="s">
        <v>114</v>
      </c>
      <c r="E3" s="63" t="s">
        <v>151</v>
      </c>
      <c r="F3" s="63" t="s">
        <v>130</v>
      </c>
      <c r="G3" s="63" t="s">
        <v>116</v>
      </c>
      <c r="H3" s="63" t="s">
        <v>151</v>
      </c>
    </row>
    <row r="4" spans="1:8" ht="87" x14ac:dyDescent="0.35">
      <c r="A4" s="25" t="s">
        <v>117</v>
      </c>
      <c r="B4" s="19">
        <f>COUNTIFS(Table3[What fidelity score was received? ],"Proficient",Table3[What was the date of their most recent fidelity coding?],"&lt;="&amp;EDATE('County Names to hide'!$C$2,-12))</f>
        <v>0</v>
      </c>
      <c r="C4" s="70"/>
      <c r="D4" s="70"/>
      <c r="E4" s="70"/>
      <c r="F4" s="25" t="s">
        <v>118</v>
      </c>
      <c r="G4" s="19">
        <f>COUNTIFS(Table3[What fidelity score was received? ],"Proficient",Table3[Did they receive coding/coaching this quarter?],"Yes",Table3[What was the date of their most recent fidelity coding?],"&lt;="&amp;EDATE('County Names to hide'!$C$2,-12))</f>
        <v>0</v>
      </c>
      <c r="H4" s="19" t="str">
        <f>IFERROR(ROUND((G4/B4)*100,0),"NA")</f>
        <v>NA</v>
      </c>
    </row>
    <row r="5" spans="1:8" ht="87" x14ac:dyDescent="0.35">
      <c r="A5" s="25" t="s">
        <v>119</v>
      </c>
      <c r="B5" s="19">
        <f>COUNTIFS(Table3[What fidelity score was received? ],"Competent",Table3[What was the date of their most recent fidelity coding?],"&lt;="&amp;EDATE('County Names to hide'!$C$2,-12))</f>
        <v>0</v>
      </c>
      <c r="C5" s="70"/>
      <c r="D5" s="70"/>
      <c r="E5" s="70"/>
      <c r="F5" s="25" t="s">
        <v>120</v>
      </c>
      <c r="G5" s="19">
        <f>COUNTIFS(Table3[What fidelity score was received? ],"Competent",Table3[Did they receive coding/coaching this quarter?],"Yes",Table3[What was the date of their most recent fidelity coding?],"&lt;="&amp;EDATE('County Names to hide'!$C$2,-12))</f>
        <v>0</v>
      </c>
      <c r="H5" s="19" t="str">
        <f>IFERROR(ROUND((G5/B5)*100,0),"NA")</f>
        <v>NA</v>
      </c>
    </row>
    <row r="6" spans="1:8" ht="101.5" x14ac:dyDescent="0.35">
      <c r="A6" s="25" t="s">
        <v>121</v>
      </c>
      <c r="B6" s="19">
        <f>COUNTIFS(Table3[What fidelity score was received? ],"Client-Centered",Table3[What was the date of their most recent fidelity coding?],"&lt;="&amp;EDATE('County Names to hide'!$C$2,-6))</f>
        <v>0</v>
      </c>
      <c r="C6" s="25" t="s">
        <v>122</v>
      </c>
      <c r="D6" s="19">
        <f>COUNTIFS(Table3[What fidelity score was received? ],"Client-Centered",Table3[Did they receive ongoing (booster) training this quarter? ],"Yes",Table3[What was the date of their most recent fidelity coding?],"&lt;="&amp;EDATE('County Names to hide'!$C$2,-6))</f>
        <v>0</v>
      </c>
      <c r="E6" s="19" t="str">
        <f>IFERROR(ROUND((D6/B6)*100,0),"NA")</f>
        <v>NA</v>
      </c>
      <c r="F6" s="39" t="s">
        <v>123</v>
      </c>
      <c r="G6" s="19">
        <f>COUNTIFS(Table3[What fidelity score was received? ],"Client-Centered",Table3[Did they receive coding/coaching this quarter?],"Yes",Table3[What was the date of their most recent fidelity coding?],"&lt;="&amp;EDATE('County Names to hide'!$C$2,-6))</f>
        <v>0</v>
      </c>
      <c r="H6" s="19" t="str">
        <f>IFERROR(ROUND((G6/B6)*100,0),"NA")</f>
        <v>NA</v>
      </c>
    </row>
    <row r="7" spans="1:8" ht="101.5" x14ac:dyDescent="0.35">
      <c r="A7" s="25" t="s">
        <v>124</v>
      </c>
      <c r="B7" s="19">
        <f>COUNTIFS(Table3[What fidelity score was received? ],"Generally Inconsistent",Table3[What was the date of their most recent fidelity coding?],"&lt;="&amp;EDATE('County Names to hide'!$C$2,-6))</f>
        <v>0</v>
      </c>
      <c r="C7" s="25" t="s">
        <v>125</v>
      </c>
      <c r="D7" s="19">
        <f>COUNTIFS(Table3[What fidelity score was received? ],"Generally Inconsistent",Table3[Did they receive ongoing (booster) training this quarter? ],"Yes",Table3[What was the date of their most recent fidelity coding?],"&lt;="&amp;EDATE('County Names to hide'!$C$2,-6))</f>
        <v>0</v>
      </c>
      <c r="E7" s="19" t="str">
        <f t="shared" ref="E7:E8" si="0">IFERROR(ROUND((D7/B7)*100,0),"NA")</f>
        <v>NA</v>
      </c>
      <c r="F7" s="39" t="s">
        <v>126</v>
      </c>
      <c r="G7" s="19">
        <f>COUNTIFS(Table3[What fidelity score was received? ],"Generally Inconsistent",Table3[Did they receive coding/coaching this quarter?],"Yes",Table3[What was the date of their most recent fidelity coding?],"&lt;="&amp;EDATE('County Names to hide'!$C$2,-6))</f>
        <v>0</v>
      </c>
      <c r="H7" s="19" t="str">
        <f>IFERROR(ROUND((G7/B7)*100,0),"NA")</f>
        <v>NA</v>
      </c>
    </row>
    <row r="8" spans="1:8" ht="101.5" x14ac:dyDescent="0.35">
      <c r="A8" s="25" t="s">
        <v>127</v>
      </c>
      <c r="B8" s="19">
        <f>COUNTIFS(Table3[What fidelity score was received? ],"Fundamentally Inconsistent",Table3[What was the date of their most recent fidelity coding?],"&lt;="&amp;EDATE('County Names to hide'!$C$2,-6))</f>
        <v>0</v>
      </c>
      <c r="C8" s="25" t="s">
        <v>128</v>
      </c>
      <c r="D8" s="19">
        <f>COUNTIFS(Table3[What fidelity score was received? ],"Fundamentally Inconsistent",Table3[Did they receive ongoing (booster) training this quarter? ],"Yes",Table3[What was the date of their most recent fidelity coding?],"&lt;="&amp;EDATE('County Names to hide'!$C$2,-6))</f>
        <v>0</v>
      </c>
      <c r="E8" s="19" t="str">
        <f t="shared" si="0"/>
        <v>NA</v>
      </c>
      <c r="F8" s="39" t="s">
        <v>129</v>
      </c>
      <c r="G8" s="19">
        <f>COUNTIFS(Table3[What fidelity score was received? ],"Fundamentally Inconsistent",Table3[Did they receive coding/coaching this quarter?],"Yes",Table3[What was the date of their most recent fidelity coding?],"&lt;="&amp;EDATE('County Names to hide'!$C$2,-6))</f>
        <v>0</v>
      </c>
      <c r="H8" s="19" t="str">
        <f>IFERROR(ROUND((G8/B8)*100,0),"NA")</f>
        <v>NA</v>
      </c>
    </row>
    <row r="9" spans="1:8" x14ac:dyDescent="0.35">
      <c r="A9" s="25"/>
    </row>
    <row r="10" spans="1:8" x14ac:dyDescent="0.35">
      <c r="A10" s="25"/>
    </row>
  </sheetData>
  <sheetProtection algorithmName="SHA-512" hashValue="Ou/oR2C1Uk3MYN1YZ6j/RxidycQPzDs6g7p1zqQ5BvHV92btmxumGRwjW1WOODk4QPMxx/K0Pl/cwKHbr9c0kQ==" saltValue="Biy93If0H6H12UxpKjqeZQ==" spinCount="100000" sheet="1" objects="1" scenarios="1" selectLockedCells="1" selectUnlockedCells="1"/>
  <mergeCells count="2">
    <mergeCell ref="A2:G2"/>
    <mergeCell ref="A1:G1"/>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4C7DC-7893-4CBA-9E48-FC799A5DDA58}">
  <dimension ref="A1:E7"/>
  <sheetViews>
    <sheetView workbookViewId="0">
      <selection activeCell="A4" sqref="A4"/>
    </sheetView>
  </sheetViews>
  <sheetFormatPr defaultRowHeight="14.5" x14ac:dyDescent="0.35"/>
  <cols>
    <col min="1" max="1" width="67.81640625" customWidth="1"/>
    <col min="2" max="2" width="11.26953125" customWidth="1"/>
    <col min="3" max="3" width="24.81640625" customWidth="1"/>
    <col min="4" max="4" width="21.1796875" customWidth="1"/>
    <col min="5" max="5" width="12.54296875" customWidth="1"/>
  </cols>
  <sheetData>
    <row r="1" spans="1:5" ht="188" customHeight="1" x14ac:dyDescent="0.35">
      <c r="A1" s="119" t="s">
        <v>177</v>
      </c>
      <c r="B1" s="119"/>
      <c r="C1" s="119"/>
      <c r="D1" s="119"/>
    </row>
    <row r="2" spans="1:5" x14ac:dyDescent="0.35">
      <c r="A2" s="118"/>
      <c r="B2" s="118"/>
      <c r="C2" s="118"/>
      <c r="D2" s="118"/>
      <c r="E2" s="71"/>
    </row>
    <row r="3" spans="1:5" x14ac:dyDescent="0.35">
      <c r="A3" s="63" t="s">
        <v>112</v>
      </c>
      <c r="B3" s="63" t="s">
        <v>100</v>
      </c>
      <c r="C3" s="63" t="s">
        <v>115</v>
      </c>
      <c r="D3" s="63" t="s">
        <v>116</v>
      </c>
      <c r="E3" s="63" t="s">
        <v>151</v>
      </c>
    </row>
    <row r="4" spans="1:5" ht="87" x14ac:dyDescent="0.35">
      <c r="A4" s="64" t="s">
        <v>165</v>
      </c>
      <c r="B4" s="19">
        <f>COUNTIFS(
    Table4[What fidelity score was received? ],"Good or higher",
    Table4[What was the date of their most recent fidelity coding?],"&lt;="&amp;EDATE('County Names to hide'!$C$2,-12)
)</f>
        <v>0</v>
      </c>
      <c r="C4" s="25" t="s">
        <v>167</v>
      </c>
      <c r="D4" s="19">
        <f>COUNTIFS(
    Table4[What fidelity score was received? ],"Good or higher",
    Table4[Did they receive coding/coaching this quarter?],"Yes",
    Table4[What was the date of their most recent fidelity coding?],"&lt;="&amp;EDATE('County Names to hide'!$C$2,-12)
)</f>
        <v>0</v>
      </c>
      <c r="E4" s="19" t="str">
        <f>IFERROR(ROUND((D4/B4)*100,0),"NA")</f>
        <v>NA</v>
      </c>
    </row>
    <row r="5" spans="1:5" ht="87" x14ac:dyDescent="0.35">
      <c r="A5" s="64" t="s">
        <v>166</v>
      </c>
      <c r="B5" s="19">
        <f>COUNTIFS(
    Table4[What fidelity score was received? ],"Fair or lower",
    Table4[What was the date of their most recent fidelity coding?],"&lt;="&amp;EDATE('County Names to hide'!$C$2,-6)
)</f>
        <v>0</v>
      </c>
      <c r="C5" s="25" t="s">
        <v>168</v>
      </c>
      <c r="D5" s="19">
        <f>COUNTIFS(
    Table4[What fidelity score was received? ],"Fair or lower",
    Table4[Did they receive coding/coaching this quarter?],"Yes",
    Table4[What was the date of their most recent fidelity coding?],"&lt;="&amp;EDATE('County Names to hide'!$C$2,-6)
)</f>
        <v>0</v>
      </c>
      <c r="E5" s="19" t="str">
        <f>IFERROR(ROUND((D5/B5)*100,0),"NA")</f>
        <v>NA</v>
      </c>
    </row>
    <row r="6" spans="1:5" x14ac:dyDescent="0.35">
      <c r="A6" s="25"/>
    </row>
    <row r="7" spans="1:5" x14ac:dyDescent="0.35">
      <c r="A7" s="25"/>
    </row>
  </sheetData>
  <sheetProtection algorithmName="SHA-512" hashValue="2dwHjT8feJmA9nKb3Y6JUqFcimu0df/xDBVG/HAWuvN9OdoWzyenxdpwLkzQ2AQizGfi61SqzQVAshQhTMwpxA==" saltValue="6h45FGBmEO5WufVcCmWOUg==" spinCount="100000" sheet="1" objects="1" scenarios="1" selectLockedCells="1" selectUnlockedCells="1"/>
  <mergeCells count="2">
    <mergeCell ref="A2:D2"/>
    <mergeCell ref="A1:D1"/>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D49B5D-F58F-4357-97D9-3B050F38121F}">
  <ds:schemaRefs>
    <ds:schemaRef ds:uri="ac21467a-2607-45ec-8261-55e851c78946"/>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 ds:uri="http://schemas.microsoft.com/office/infopath/2007/PartnerControls"/>
    <ds:schemaRef ds:uri="96e73e70-8da9-4cdf-ad3d-bb5a5b31f7e2"/>
    <ds:schemaRef ds:uri="http://purl.org/dc/dcmitype/"/>
  </ds:schemaRefs>
</ds:datastoreItem>
</file>

<file path=customXml/itemProps2.xml><?xml version="1.0" encoding="utf-8"?>
<ds:datastoreItem xmlns:ds="http://schemas.openxmlformats.org/officeDocument/2006/customXml" ds:itemID="{4CA30A0B-8785-4662-A24B-75A7286BA4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4A47A9-29AA-48E5-90E7-7394145A07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Cover_Sheet</vt:lpstr>
      <vt:lpstr>County Names to hide</vt:lpstr>
      <vt:lpstr>Fidelity- MICA</vt:lpstr>
      <vt:lpstr>Fidelity- MITI</vt:lpstr>
      <vt:lpstr>Outcomes_subset</vt:lpstr>
      <vt:lpstr>Outcomes Aggregate</vt:lpstr>
      <vt:lpstr>Fidelity Training</vt:lpstr>
      <vt:lpstr>Fidelity-MICA Scores</vt:lpstr>
      <vt:lpstr>Fidelity-MITI Scores </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2025-08-07T23:05:42Z</dcterms:created>
  <dcterms:modified xsi:type="dcterms:W3CDTF">2025-12-19T22:23:54Z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