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202300"/>
  <mc:AlternateContent xmlns:mc="http://schemas.openxmlformats.org/markup-compatibility/2006">
    <mc:Choice Requires="x15">
      <x15ac:absPath xmlns:x15ac="http://schemas.microsoft.com/office/spreadsheetml/2010/11/ac" url="https://chapinhall.sharepoint.com/sites/casey/ca/Shared Documents/CA CDSS/CA CQI Project (10_2023 - 9_2025)/CARES_DataInput Information/Provider Individual-Level Templates/V2/"/>
    </mc:Choice>
  </mc:AlternateContent>
  <xr:revisionPtr revIDLastSave="191" documentId="8_{9947AD7D-0391-4F6E-99F6-CAA6D3DCCFDE}" xr6:coauthVersionLast="47" xr6:coauthVersionMax="47" xr10:uidLastSave="{30390C07-17C4-477F-B1B3-3954A3754880}"/>
  <bookViews>
    <workbookView xWindow="-110" yWindow="-110" windowWidth="19420" windowHeight="10420" firstSheet="1" activeTab="1" xr2:uid="{1BDCE1C6-730C-4A0F-99D7-8E32FD017EE1}"/>
  </bookViews>
  <sheets>
    <sheet name="County Names to hide (2)" sheetId="11" state="hidden" r:id="rId1"/>
    <sheet name="Cover_Sheet2" sheetId="10" r:id="rId2"/>
    <sheet name="Fidelity" sheetId="5" r:id="rId3"/>
    <sheet name="Outcomes" sheetId="4" r:id="rId4"/>
    <sheet name="Outcomes Aggregate " sheetId="7" r:id="rId5"/>
    <sheet name="Fidelity Aggregate" sheetId="9" r:id="rId6"/>
    <sheet name="County Names to hide" sheetId="3" state="hidden" r:id="rId7"/>
  </sheets>
  <definedNames>
    <definedName name="HomeVisitorsFilteredList" localSheetId="0">'County Names to hide (2)'!$C$2</definedName>
    <definedName name="HomeVisitorsFilteredList" localSheetId="1">#REF!</definedName>
    <definedName name="HomeVisitorsFilteredList">'County Names to hide'!$C$2</definedName>
    <definedName name="HV_FilteredList" localSheetId="0">'County Names to hide (2)'!$C$2:$C$1001</definedName>
    <definedName name="HV_FilteredList" localSheetId="1">#REF!</definedName>
    <definedName name="HV_FilteredList">'County Names to hide'!$C$2:$C$1000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6" i="4" l="1"/>
  <c r="V7" i="4"/>
  <c r="V8" i="4"/>
  <c r="V9" i="4"/>
  <c r="V10" i="4"/>
  <c r="V11" i="4"/>
  <c r="V12" i="4"/>
  <c r="V13" i="4"/>
  <c r="V14" i="4"/>
  <c r="V15" i="4"/>
  <c r="V16" i="4"/>
  <c r="V17" i="4"/>
  <c r="V18" i="4"/>
  <c r="V19" i="4"/>
  <c r="V20" i="4"/>
  <c r="V21" i="4"/>
  <c r="V22" i="4"/>
  <c r="V23" i="4"/>
  <c r="V24" i="4"/>
  <c r="V25" i="4"/>
  <c r="V26" i="4"/>
  <c r="V27" i="4"/>
  <c r="V28" i="4"/>
  <c r="V29" i="4"/>
  <c r="V30" i="4"/>
  <c r="V31" i="4"/>
  <c r="V32" i="4"/>
  <c r="V33" i="4"/>
  <c r="V34" i="4"/>
  <c r="V35" i="4"/>
  <c r="V36" i="4"/>
  <c r="V37" i="4"/>
  <c r="V38" i="4"/>
  <c r="V39" i="4"/>
  <c r="V40" i="4"/>
  <c r="V41" i="4"/>
  <c r="V42" i="4"/>
  <c r="V43" i="4"/>
  <c r="V44" i="4"/>
  <c r="V45" i="4"/>
  <c r="V46" i="4"/>
  <c r="V47" i="4"/>
  <c r="V48" i="4"/>
  <c r="V49" i="4"/>
  <c r="V50" i="4"/>
  <c r="V51" i="4"/>
  <c r="V52" i="4"/>
  <c r="V53" i="4"/>
  <c r="V54" i="4"/>
  <c r="V55" i="4"/>
  <c r="V56" i="4"/>
  <c r="V57" i="4"/>
  <c r="V58" i="4"/>
  <c r="V59" i="4"/>
  <c r="V60" i="4"/>
  <c r="V61" i="4"/>
  <c r="V62" i="4"/>
  <c r="V63" i="4"/>
  <c r="V64" i="4"/>
  <c r="V65" i="4"/>
  <c r="V66" i="4"/>
  <c r="V67" i="4"/>
  <c r="V68" i="4"/>
  <c r="V69" i="4"/>
  <c r="V70" i="4"/>
  <c r="V71" i="4"/>
  <c r="V72" i="4"/>
  <c r="V73" i="4"/>
  <c r="V74" i="4"/>
  <c r="V75" i="4"/>
  <c r="V76" i="4"/>
  <c r="V77" i="4"/>
  <c r="V78" i="4"/>
  <c r="V79" i="4"/>
  <c r="V80" i="4"/>
  <c r="V81" i="4"/>
  <c r="V82" i="4"/>
  <c r="V83" i="4"/>
  <c r="V84" i="4"/>
  <c r="V85" i="4"/>
  <c r="V86" i="4"/>
  <c r="V87" i="4"/>
  <c r="V88" i="4"/>
  <c r="V89" i="4"/>
  <c r="V90" i="4"/>
  <c r="V91" i="4"/>
  <c r="V92" i="4"/>
  <c r="V93" i="4"/>
  <c r="V94" i="4"/>
  <c r="V95" i="4"/>
  <c r="V96" i="4"/>
  <c r="V97" i="4"/>
  <c r="V98" i="4"/>
  <c r="V99" i="4"/>
  <c r="V100" i="4"/>
  <c r="V101" i="4"/>
  <c r="V102" i="4"/>
  <c r="V103" i="4"/>
  <c r="V104" i="4"/>
  <c r="V105" i="4"/>
  <c r="V106" i="4"/>
  <c r="V107" i="4"/>
  <c r="V108" i="4"/>
  <c r="V109" i="4"/>
  <c r="V110" i="4"/>
  <c r="V111" i="4"/>
  <c r="V112" i="4"/>
  <c r="V113" i="4"/>
  <c r="V114" i="4"/>
  <c r="V115" i="4"/>
  <c r="V116" i="4"/>
  <c r="V117" i="4"/>
  <c r="V118" i="4"/>
  <c r="V119" i="4"/>
  <c r="V120" i="4"/>
  <c r="V121" i="4"/>
  <c r="V122" i="4"/>
  <c r="V123" i="4"/>
  <c r="V124" i="4"/>
  <c r="V125" i="4"/>
  <c r="V126" i="4"/>
  <c r="V127" i="4"/>
  <c r="V128" i="4"/>
  <c r="V129" i="4"/>
  <c r="V130" i="4"/>
  <c r="V131" i="4"/>
  <c r="V132" i="4"/>
  <c r="V133" i="4"/>
  <c r="V134" i="4"/>
  <c r="V135" i="4"/>
  <c r="V136" i="4"/>
  <c r="V137" i="4"/>
  <c r="V138" i="4"/>
  <c r="V139" i="4"/>
  <c r="V140" i="4"/>
  <c r="V141" i="4"/>
  <c r="V142" i="4"/>
  <c r="V143" i="4"/>
  <c r="V144" i="4"/>
  <c r="V145" i="4"/>
  <c r="V146" i="4"/>
  <c r="V147" i="4"/>
  <c r="V148" i="4"/>
  <c r="V149" i="4"/>
  <c r="V150" i="4"/>
  <c r="V151" i="4"/>
  <c r="V152" i="4"/>
  <c r="V153" i="4"/>
  <c r="V154" i="4"/>
  <c r="V155" i="4"/>
  <c r="V156" i="4"/>
  <c r="V157" i="4"/>
  <c r="V158" i="4"/>
  <c r="V159" i="4"/>
  <c r="V160" i="4"/>
  <c r="V161" i="4"/>
  <c r="V162" i="4"/>
  <c r="V163" i="4"/>
  <c r="V164" i="4"/>
  <c r="V165" i="4"/>
  <c r="V166" i="4"/>
  <c r="V167" i="4"/>
  <c r="V168" i="4"/>
  <c r="V169" i="4"/>
  <c r="V170" i="4"/>
  <c r="V171" i="4"/>
  <c r="V172" i="4"/>
  <c r="V173" i="4"/>
  <c r="V174" i="4"/>
  <c r="V175" i="4"/>
  <c r="V176" i="4"/>
  <c r="V177" i="4"/>
  <c r="V178" i="4"/>
  <c r="V179" i="4"/>
  <c r="V180" i="4"/>
  <c r="V181" i="4"/>
  <c r="V182" i="4"/>
  <c r="V183" i="4"/>
  <c r="V184" i="4"/>
  <c r="V185" i="4"/>
  <c r="V186" i="4"/>
  <c r="V187" i="4"/>
  <c r="V188" i="4"/>
  <c r="V189" i="4"/>
  <c r="V190" i="4"/>
  <c r="V191" i="4"/>
  <c r="V192" i="4"/>
  <c r="V193" i="4"/>
  <c r="V194" i="4"/>
  <c r="V195" i="4"/>
  <c r="V196" i="4"/>
  <c r="V197" i="4"/>
  <c r="V198" i="4"/>
  <c r="V199" i="4"/>
  <c r="V200" i="4"/>
  <c r="V201" i="4"/>
  <c r="V202" i="4"/>
  <c r="V203" i="4"/>
  <c r="V204" i="4"/>
  <c r="V205" i="4"/>
  <c r="V206" i="4"/>
  <c r="V207" i="4"/>
  <c r="V208" i="4"/>
  <c r="V209" i="4"/>
  <c r="V210" i="4"/>
  <c r="V211" i="4"/>
  <c r="V212" i="4"/>
  <c r="V213" i="4"/>
  <c r="V214" i="4"/>
  <c r="V215" i="4"/>
  <c r="V216" i="4"/>
  <c r="V217" i="4"/>
  <c r="V218" i="4"/>
  <c r="V219" i="4"/>
  <c r="V220" i="4"/>
  <c r="V221" i="4"/>
  <c r="V222" i="4"/>
  <c r="V223" i="4"/>
  <c r="V224" i="4"/>
  <c r="V225" i="4"/>
  <c r="V226" i="4"/>
  <c r="V227" i="4"/>
  <c r="V228" i="4"/>
  <c r="V229" i="4"/>
  <c r="V230" i="4"/>
  <c r="V231" i="4"/>
  <c r="V232" i="4"/>
  <c r="V233" i="4"/>
  <c r="V234" i="4"/>
  <c r="V235" i="4"/>
  <c r="V236" i="4"/>
  <c r="V237" i="4"/>
  <c r="V238" i="4"/>
  <c r="V239" i="4"/>
  <c r="V240" i="4"/>
  <c r="V241" i="4"/>
  <c r="V242" i="4"/>
  <c r="V243" i="4"/>
  <c r="V244" i="4"/>
  <c r="V245" i="4"/>
  <c r="V246" i="4"/>
  <c r="V247" i="4"/>
  <c r="V248" i="4"/>
  <c r="V249" i="4"/>
  <c r="V250" i="4"/>
  <c r="V251" i="4"/>
  <c r="V252" i="4"/>
  <c r="V253" i="4"/>
  <c r="V254" i="4"/>
  <c r="V255" i="4"/>
  <c r="V256" i="4"/>
  <c r="V257" i="4"/>
  <c r="V258" i="4"/>
  <c r="V259" i="4"/>
  <c r="V260" i="4"/>
  <c r="V261" i="4"/>
  <c r="V262" i="4"/>
  <c r="V263" i="4"/>
  <c r="V264" i="4"/>
  <c r="V265" i="4"/>
  <c r="V266" i="4"/>
  <c r="V267" i="4"/>
  <c r="V268" i="4"/>
  <c r="V269" i="4"/>
  <c r="V270" i="4"/>
  <c r="V271" i="4"/>
  <c r="V272" i="4"/>
  <c r="V273" i="4"/>
  <c r="V274" i="4"/>
  <c r="V275" i="4"/>
  <c r="V276" i="4"/>
  <c r="V277" i="4"/>
  <c r="V278" i="4"/>
  <c r="V279" i="4"/>
  <c r="V280" i="4"/>
  <c r="V281" i="4"/>
  <c r="V282" i="4"/>
  <c r="V283" i="4"/>
  <c r="V284" i="4"/>
  <c r="V285" i="4"/>
  <c r="V286" i="4"/>
  <c r="V287" i="4"/>
  <c r="V288" i="4"/>
  <c r="V289" i="4"/>
  <c r="V290" i="4"/>
  <c r="V291" i="4"/>
  <c r="V292" i="4"/>
  <c r="V293" i="4"/>
  <c r="V294" i="4"/>
  <c r="V295" i="4"/>
  <c r="V296" i="4"/>
  <c r="V297" i="4"/>
  <c r="V298" i="4"/>
  <c r="V299" i="4"/>
  <c r="V300" i="4"/>
  <c r="V301" i="4"/>
  <c r="V302" i="4"/>
  <c r="V303" i="4"/>
  <c r="V304" i="4"/>
  <c r="V305" i="4"/>
  <c r="V306" i="4"/>
  <c r="V307" i="4"/>
  <c r="V308" i="4"/>
  <c r="V309" i="4"/>
  <c r="V310" i="4"/>
  <c r="V311" i="4"/>
  <c r="V312" i="4"/>
  <c r="V313" i="4"/>
  <c r="V314" i="4"/>
  <c r="V315" i="4"/>
  <c r="V316" i="4"/>
  <c r="V317" i="4"/>
  <c r="V318" i="4"/>
  <c r="V319" i="4"/>
  <c r="V320" i="4"/>
  <c r="V321" i="4"/>
  <c r="V322" i="4"/>
  <c r="V323" i="4"/>
  <c r="V324" i="4"/>
  <c r="V325" i="4"/>
  <c r="V326" i="4"/>
  <c r="V327" i="4"/>
  <c r="V328" i="4"/>
  <c r="V329" i="4"/>
  <c r="V330" i="4"/>
  <c r="V331" i="4"/>
  <c r="V332" i="4"/>
  <c r="V333" i="4"/>
  <c r="V334" i="4"/>
  <c r="V335" i="4"/>
  <c r="V336" i="4"/>
  <c r="V337" i="4"/>
  <c r="V338" i="4"/>
  <c r="V339" i="4"/>
  <c r="V340" i="4"/>
  <c r="V341" i="4"/>
  <c r="V342" i="4"/>
  <c r="V343" i="4"/>
  <c r="V344" i="4"/>
  <c r="V345" i="4"/>
  <c r="V346" i="4"/>
  <c r="V347" i="4"/>
  <c r="V348" i="4"/>
  <c r="V349" i="4"/>
  <c r="V350" i="4"/>
  <c r="V351" i="4"/>
  <c r="V352" i="4"/>
  <c r="V353" i="4"/>
  <c r="V354" i="4"/>
  <c r="V355" i="4"/>
  <c r="V356" i="4"/>
  <c r="V357" i="4"/>
  <c r="V358" i="4"/>
  <c r="V359" i="4"/>
  <c r="V360" i="4"/>
  <c r="V361" i="4"/>
  <c r="V362" i="4"/>
  <c r="V363" i="4"/>
  <c r="V364" i="4"/>
  <c r="V365" i="4"/>
  <c r="V366" i="4"/>
  <c r="V367" i="4"/>
  <c r="V368" i="4"/>
  <c r="V369" i="4"/>
  <c r="V370" i="4"/>
  <c r="V371" i="4"/>
  <c r="V372" i="4"/>
  <c r="V373" i="4"/>
  <c r="V374" i="4"/>
  <c r="V375" i="4"/>
  <c r="V376" i="4"/>
  <c r="V377" i="4"/>
  <c r="V378" i="4"/>
  <c r="V379" i="4"/>
  <c r="V380" i="4"/>
  <c r="V381" i="4"/>
  <c r="V382" i="4"/>
  <c r="V383" i="4"/>
  <c r="V384" i="4"/>
  <c r="V385" i="4"/>
  <c r="V386" i="4"/>
  <c r="V387" i="4"/>
  <c r="V388" i="4"/>
  <c r="V389" i="4"/>
  <c r="V390" i="4"/>
  <c r="V391" i="4"/>
  <c r="V392" i="4"/>
  <c r="V393" i="4"/>
  <c r="V394" i="4"/>
  <c r="V395" i="4"/>
  <c r="V396" i="4"/>
  <c r="V397" i="4"/>
  <c r="V398" i="4"/>
  <c r="V399" i="4"/>
  <c r="V400" i="4"/>
  <c r="V401" i="4"/>
  <c r="V402" i="4"/>
  <c r="V403" i="4"/>
  <c r="V404" i="4"/>
  <c r="V405" i="4"/>
  <c r="V406" i="4"/>
  <c r="V407" i="4"/>
  <c r="V408" i="4"/>
  <c r="V409" i="4"/>
  <c r="V410" i="4"/>
  <c r="V411" i="4"/>
  <c r="V412" i="4"/>
  <c r="V413" i="4"/>
  <c r="V414" i="4"/>
  <c r="V415" i="4"/>
  <c r="V416" i="4"/>
  <c r="V417" i="4"/>
  <c r="V418" i="4"/>
  <c r="V419" i="4"/>
  <c r="V420" i="4"/>
  <c r="V421" i="4"/>
  <c r="V422" i="4"/>
  <c r="V423" i="4"/>
  <c r="V424" i="4"/>
  <c r="V425" i="4"/>
  <c r="V426" i="4"/>
  <c r="V427" i="4"/>
  <c r="V428" i="4"/>
  <c r="V429" i="4"/>
  <c r="V430" i="4"/>
  <c r="V431" i="4"/>
  <c r="V432" i="4"/>
  <c r="V433" i="4"/>
  <c r="V434" i="4"/>
  <c r="V435" i="4"/>
  <c r="V436" i="4"/>
  <c r="V437" i="4"/>
  <c r="V438" i="4"/>
  <c r="V439" i="4"/>
  <c r="V440" i="4"/>
  <c r="V441" i="4"/>
  <c r="V442" i="4"/>
  <c r="V443" i="4"/>
  <c r="V444" i="4"/>
  <c r="V445" i="4"/>
  <c r="V446" i="4"/>
  <c r="V447" i="4"/>
  <c r="V448" i="4"/>
  <c r="V449" i="4"/>
  <c r="V450" i="4"/>
  <c r="V451" i="4"/>
  <c r="V452" i="4"/>
  <c r="V453" i="4"/>
  <c r="V454" i="4"/>
  <c r="V455" i="4"/>
  <c r="V456" i="4"/>
  <c r="V457" i="4"/>
  <c r="V458" i="4"/>
  <c r="V459" i="4"/>
  <c r="V460" i="4"/>
  <c r="V461" i="4"/>
  <c r="V462" i="4"/>
  <c r="V463" i="4"/>
  <c r="V464" i="4"/>
  <c r="V465" i="4"/>
  <c r="V466" i="4"/>
  <c r="V467" i="4"/>
  <c r="V468" i="4"/>
  <c r="V469" i="4"/>
  <c r="V470" i="4"/>
  <c r="V471" i="4"/>
  <c r="V472" i="4"/>
  <c r="V473" i="4"/>
  <c r="V474" i="4"/>
  <c r="V475" i="4"/>
  <c r="V476" i="4"/>
  <c r="V477" i="4"/>
  <c r="V478" i="4"/>
  <c r="V479" i="4"/>
  <c r="V480" i="4"/>
  <c r="V481" i="4"/>
  <c r="V482" i="4"/>
  <c r="V483" i="4"/>
  <c r="V484" i="4"/>
  <c r="V485" i="4"/>
  <c r="V486" i="4"/>
  <c r="V487" i="4"/>
  <c r="V488" i="4"/>
  <c r="V489" i="4"/>
  <c r="V490" i="4"/>
  <c r="V491" i="4"/>
  <c r="V492" i="4"/>
  <c r="V493" i="4"/>
  <c r="V494" i="4"/>
  <c r="V495" i="4"/>
  <c r="V496" i="4"/>
  <c r="V497" i="4"/>
  <c r="V498" i="4"/>
  <c r="V499" i="4"/>
  <c r="V500" i="4"/>
  <c r="U6" i="4"/>
  <c r="U7" i="4"/>
  <c r="U8" i="4"/>
  <c r="U9" i="4"/>
  <c r="U10" i="4"/>
  <c r="U11" i="4"/>
  <c r="U12" i="4"/>
  <c r="U13" i="4"/>
  <c r="U14" i="4"/>
  <c r="U15" i="4"/>
  <c r="U16" i="4"/>
  <c r="U17" i="4"/>
  <c r="U18" i="4"/>
  <c r="U19" i="4"/>
  <c r="U20" i="4"/>
  <c r="U21" i="4"/>
  <c r="U22" i="4"/>
  <c r="U23" i="4"/>
  <c r="U24" i="4"/>
  <c r="U25" i="4"/>
  <c r="U26" i="4"/>
  <c r="U27" i="4"/>
  <c r="U28" i="4"/>
  <c r="U29" i="4"/>
  <c r="U30" i="4"/>
  <c r="U31" i="4"/>
  <c r="U32" i="4"/>
  <c r="U33" i="4"/>
  <c r="U34" i="4"/>
  <c r="U35" i="4"/>
  <c r="U36" i="4"/>
  <c r="U37" i="4"/>
  <c r="U38" i="4"/>
  <c r="U39" i="4"/>
  <c r="U40" i="4"/>
  <c r="U41" i="4"/>
  <c r="U42" i="4"/>
  <c r="U43" i="4"/>
  <c r="U44" i="4"/>
  <c r="U45" i="4"/>
  <c r="U46" i="4"/>
  <c r="U47" i="4"/>
  <c r="U48" i="4"/>
  <c r="U49" i="4"/>
  <c r="U50" i="4"/>
  <c r="U51" i="4"/>
  <c r="U52" i="4"/>
  <c r="U53" i="4"/>
  <c r="U54" i="4"/>
  <c r="U55" i="4"/>
  <c r="U56" i="4"/>
  <c r="U57" i="4"/>
  <c r="U58" i="4"/>
  <c r="U59" i="4"/>
  <c r="U60" i="4"/>
  <c r="U61" i="4"/>
  <c r="U62" i="4"/>
  <c r="U63" i="4"/>
  <c r="U64" i="4"/>
  <c r="U65" i="4"/>
  <c r="U66" i="4"/>
  <c r="U67" i="4"/>
  <c r="U68" i="4"/>
  <c r="U69" i="4"/>
  <c r="U70" i="4"/>
  <c r="U71" i="4"/>
  <c r="U72" i="4"/>
  <c r="U73" i="4"/>
  <c r="U74" i="4"/>
  <c r="U75" i="4"/>
  <c r="U76" i="4"/>
  <c r="U77" i="4"/>
  <c r="U78" i="4"/>
  <c r="U79" i="4"/>
  <c r="U80" i="4"/>
  <c r="U81" i="4"/>
  <c r="U82" i="4"/>
  <c r="U83" i="4"/>
  <c r="U84" i="4"/>
  <c r="U85" i="4"/>
  <c r="U86" i="4"/>
  <c r="U87" i="4"/>
  <c r="U88" i="4"/>
  <c r="U89" i="4"/>
  <c r="U90" i="4"/>
  <c r="U91" i="4"/>
  <c r="U92" i="4"/>
  <c r="U93" i="4"/>
  <c r="U94" i="4"/>
  <c r="U95" i="4"/>
  <c r="U96" i="4"/>
  <c r="U97" i="4"/>
  <c r="U98" i="4"/>
  <c r="U99" i="4"/>
  <c r="U100" i="4"/>
  <c r="U101" i="4"/>
  <c r="U102" i="4"/>
  <c r="U103" i="4"/>
  <c r="U104" i="4"/>
  <c r="U105" i="4"/>
  <c r="U106" i="4"/>
  <c r="U107" i="4"/>
  <c r="U108" i="4"/>
  <c r="U109" i="4"/>
  <c r="U110" i="4"/>
  <c r="U111" i="4"/>
  <c r="U112" i="4"/>
  <c r="U113" i="4"/>
  <c r="U114" i="4"/>
  <c r="U115" i="4"/>
  <c r="U116" i="4"/>
  <c r="U117" i="4"/>
  <c r="U118" i="4"/>
  <c r="U119" i="4"/>
  <c r="U120" i="4"/>
  <c r="U121" i="4"/>
  <c r="U122" i="4"/>
  <c r="U123" i="4"/>
  <c r="U124" i="4"/>
  <c r="U125" i="4"/>
  <c r="U126" i="4"/>
  <c r="U127" i="4"/>
  <c r="U128" i="4"/>
  <c r="U129" i="4"/>
  <c r="U130" i="4"/>
  <c r="U131" i="4"/>
  <c r="U132" i="4"/>
  <c r="U133" i="4"/>
  <c r="U134" i="4"/>
  <c r="U135" i="4"/>
  <c r="U136" i="4"/>
  <c r="U137" i="4"/>
  <c r="U138" i="4"/>
  <c r="U139" i="4"/>
  <c r="U140" i="4"/>
  <c r="U141" i="4"/>
  <c r="U142" i="4"/>
  <c r="U143" i="4"/>
  <c r="U144" i="4"/>
  <c r="U145" i="4"/>
  <c r="U146" i="4"/>
  <c r="U147" i="4"/>
  <c r="U148" i="4"/>
  <c r="U149" i="4"/>
  <c r="U150" i="4"/>
  <c r="U151" i="4"/>
  <c r="U152" i="4"/>
  <c r="U153" i="4"/>
  <c r="U154" i="4"/>
  <c r="U155" i="4"/>
  <c r="U156" i="4"/>
  <c r="U157" i="4"/>
  <c r="U158" i="4"/>
  <c r="U159" i="4"/>
  <c r="U160" i="4"/>
  <c r="U161" i="4"/>
  <c r="U162" i="4"/>
  <c r="U163" i="4"/>
  <c r="U164" i="4"/>
  <c r="U165" i="4"/>
  <c r="U166" i="4"/>
  <c r="U167" i="4"/>
  <c r="U168" i="4"/>
  <c r="U169" i="4"/>
  <c r="U170" i="4"/>
  <c r="U171" i="4"/>
  <c r="U172" i="4"/>
  <c r="U173" i="4"/>
  <c r="U174" i="4"/>
  <c r="U175" i="4"/>
  <c r="U176" i="4"/>
  <c r="U177" i="4"/>
  <c r="U178" i="4"/>
  <c r="U179" i="4"/>
  <c r="U180" i="4"/>
  <c r="U181" i="4"/>
  <c r="U182" i="4"/>
  <c r="U183" i="4"/>
  <c r="U184" i="4"/>
  <c r="U185" i="4"/>
  <c r="U186" i="4"/>
  <c r="U187" i="4"/>
  <c r="U188" i="4"/>
  <c r="U189" i="4"/>
  <c r="U190" i="4"/>
  <c r="U191" i="4"/>
  <c r="U192" i="4"/>
  <c r="U193" i="4"/>
  <c r="U194" i="4"/>
  <c r="U195" i="4"/>
  <c r="U196" i="4"/>
  <c r="U197" i="4"/>
  <c r="U198" i="4"/>
  <c r="U199" i="4"/>
  <c r="U200" i="4"/>
  <c r="U201" i="4"/>
  <c r="U202" i="4"/>
  <c r="U203" i="4"/>
  <c r="U204" i="4"/>
  <c r="U205" i="4"/>
  <c r="U206" i="4"/>
  <c r="U207" i="4"/>
  <c r="U208" i="4"/>
  <c r="U209" i="4"/>
  <c r="U210" i="4"/>
  <c r="U211" i="4"/>
  <c r="U212" i="4"/>
  <c r="U213" i="4"/>
  <c r="U214" i="4"/>
  <c r="U215" i="4"/>
  <c r="U216" i="4"/>
  <c r="U217" i="4"/>
  <c r="U218" i="4"/>
  <c r="U219" i="4"/>
  <c r="U220" i="4"/>
  <c r="U221" i="4"/>
  <c r="U222" i="4"/>
  <c r="U223" i="4"/>
  <c r="U224" i="4"/>
  <c r="U225" i="4"/>
  <c r="U226" i="4"/>
  <c r="U227" i="4"/>
  <c r="U228" i="4"/>
  <c r="U229" i="4"/>
  <c r="U230" i="4"/>
  <c r="U231" i="4"/>
  <c r="U232" i="4"/>
  <c r="U233" i="4"/>
  <c r="U234" i="4"/>
  <c r="U235" i="4"/>
  <c r="U236" i="4"/>
  <c r="U237" i="4"/>
  <c r="U238" i="4"/>
  <c r="U239" i="4"/>
  <c r="U240" i="4"/>
  <c r="U241" i="4"/>
  <c r="U242" i="4"/>
  <c r="U243" i="4"/>
  <c r="U244" i="4"/>
  <c r="U245" i="4"/>
  <c r="U246" i="4"/>
  <c r="U247" i="4"/>
  <c r="U248" i="4"/>
  <c r="U249" i="4"/>
  <c r="U250" i="4"/>
  <c r="U251" i="4"/>
  <c r="U252" i="4"/>
  <c r="U253" i="4"/>
  <c r="U254" i="4"/>
  <c r="U255" i="4"/>
  <c r="U256" i="4"/>
  <c r="U257" i="4"/>
  <c r="U258" i="4"/>
  <c r="U259" i="4"/>
  <c r="U260" i="4"/>
  <c r="U261" i="4"/>
  <c r="U262" i="4"/>
  <c r="U263" i="4"/>
  <c r="U264" i="4"/>
  <c r="U265" i="4"/>
  <c r="U266" i="4"/>
  <c r="U267" i="4"/>
  <c r="U268" i="4"/>
  <c r="U269" i="4"/>
  <c r="U270" i="4"/>
  <c r="U271" i="4"/>
  <c r="U272" i="4"/>
  <c r="U273" i="4"/>
  <c r="U274" i="4"/>
  <c r="U275" i="4"/>
  <c r="U276" i="4"/>
  <c r="U277" i="4"/>
  <c r="U278" i="4"/>
  <c r="U279" i="4"/>
  <c r="U280" i="4"/>
  <c r="U281" i="4"/>
  <c r="U282" i="4"/>
  <c r="U283" i="4"/>
  <c r="U284" i="4"/>
  <c r="U285" i="4"/>
  <c r="U286" i="4"/>
  <c r="U287" i="4"/>
  <c r="U288" i="4"/>
  <c r="U289" i="4"/>
  <c r="U290" i="4"/>
  <c r="U291" i="4"/>
  <c r="U292" i="4"/>
  <c r="U293" i="4"/>
  <c r="U294" i="4"/>
  <c r="U295" i="4"/>
  <c r="U296" i="4"/>
  <c r="U297" i="4"/>
  <c r="U298" i="4"/>
  <c r="U299" i="4"/>
  <c r="U300" i="4"/>
  <c r="U301" i="4"/>
  <c r="U302" i="4"/>
  <c r="U303" i="4"/>
  <c r="U304" i="4"/>
  <c r="U305" i="4"/>
  <c r="U306" i="4"/>
  <c r="U307" i="4"/>
  <c r="U308" i="4"/>
  <c r="U309" i="4"/>
  <c r="U310" i="4"/>
  <c r="U311" i="4"/>
  <c r="U312" i="4"/>
  <c r="U313" i="4"/>
  <c r="U314" i="4"/>
  <c r="U315" i="4"/>
  <c r="U316" i="4"/>
  <c r="U317" i="4"/>
  <c r="U318" i="4"/>
  <c r="U319" i="4"/>
  <c r="U320" i="4"/>
  <c r="U321" i="4"/>
  <c r="U322" i="4"/>
  <c r="U323" i="4"/>
  <c r="U324" i="4"/>
  <c r="U325" i="4"/>
  <c r="U326" i="4"/>
  <c r="U327" i="4"/>
  <c r="U328" i="4"/>
  <c r="U329" i="4"/>
  <c r="U330" i="4"/>
  <c r="U331" i="4"/>
  <c r="U332" i="4"/>
  <c r="U333" i="4"/>
  <c r="U334" i="4"/>
  <c r="U335" i="4"/>
  <c r="U336" i="4"/>
  <c r="U337" i="4"/>
  <c r="U338" i="4"/>
  <c r="U339" i="4"/>
  <c r="U340" i="4"/>
  <c r="U341" i="4"/>
  <c r="U342" i="4"/>
  <c r="U343" i="4"/>
  <c r="U344" i="4"/>
  <c r="U345" i="4"/>
  <c r="U346" i="4"/>
  <c r="U347" i="4"/>
  <c r="U348" i="4"/>
  <c r="U349" i="4"/>
  <c r="U350" i="4"/>
  <c r="U351" i="4"/>
  <c r="U352" i="4"/>
  <c r="U353" i="4"/>
  <c r="U354" i="4"/>
  <c r="U355" i="4"/>
  <c r="U356" i="4"/>
  <c r="U357" i="4"/>
  <c r="U358" i="4"/>
  <c r="U359" i="4"/>
  <c r="U360" i="4"/>
  <c r="U361" i="4"/>
  <c r="U362" i="4"/>
  <c r="U363" i="4"/>
  <c r="U364" i="4"/>
  <c r="U365" i="4"/>
  <c r="U366" i="4"/>
  <c r="U367" i="4"/>
  <c r="U368" i="4"/>
  <c r="U369" i="4"/>
  <c r="U370" i="4"/>
  <c r="U371" i="4"/>
  <c r="U372" i="4"/>
  <c r="U373" i="4"/>
  <c r="U374" i="4"/>
  <c r="U375" i="4"/>
  <c r="U376" i="4"/>
  <c r="U377" i="4"/>
  <c r="U378" i="4"/>
  <c r="U379" i="4"/>
  <c r="U380" i="4"/>
  <c r="U381" i="4"/>
  <c r="U382" i="4"/>
  <c r="U383" i="4"/>
  <c r="U384" i="4"/>
  <c r="U385" i="4"/>
  <c r="U386" i="4"/>
  <c r="U387" i="4"/>
  <c r="U388" i="4"/>
  <c r="U389" i="4"/>
  <c r="U390" i="4"/>
  <c r="U391" i="4"/>
  <c r="U392" i="4"/>
  <c r="U393" i="4"/>
  <c r="U394" i="4"/>
  <c r="U395" i="4"/>
  <c r="U396" i="4"/>
  <c r="U397" i="4"/>
  <c r="U398" i="4"/>
  <c r="U399" i="4"/>
  <c r="U400" i="4"/>
  <c r="U401" i="4"/>
  <c r="U402" i="4"/>
  <c r="U403" i="4"/>
  <c r="U404" i="4"/>
  <c r="U405" i="4"/>
  <c r="U406" i="4"/>
  <c r="U407" i="4"/>
  <c r="U408" i="4"/>
  <c r="U409" i="4"/>
  <c r="U410" i="4"/>
  <c r="U411" i="4"/>
  <c r="U412" i="4"/>
  <c r="U413" i="4"/>
  <c r="U414" i="4"/>
  <c r="U415" i="4"/>
  <c r="U416" i="4"/>
  <c r="U417" i="4"/>
  <c r="U418" i="4"/>
  <c r="U419" i="4"/>
  <c r="U420" i="4"/>
  <c r="U421" i="4"/>
  <c r="U422" i="4"/>
  <c r="U423" i="4"/>
  <c r="U424" i="4"/>
  <c r="U425" i="4"/>
  <c r="U426" i="4"/>
  <c r="U427" i="4"/>
  <c r="U428" i="4"/>
  <c r="U429" i="4"/>
  <c r="U430" i="4"/>
  <c r="U431" i="4"/>
  <c r="U432" i="4"/>
  <c r="U433" i="4"/>
  <c r="U434" i="4"/>
  <c r="U435" i="4"/>
  <c r="U436" i="4"/>
  <c r="U437" i="4"/>
  <c r="U438" i="4"/>
  <c r="U439" i="4"/>
  <c r="U440" i="4"/>
  <c r="U441" i="4"/>
  <c r="U442" i="4"/>
  <c r="U443" i="4"/>
  <c r="U444" i="4"/>
  <c r="U445" i="4"/>
  <c r="U446" i="4"/>
  <c r="U447" i="4"/>
  <c r="U448" i="4"/>
  <c r="U449" i="4"/>
  <c r="U450" i="4"/>
  <c r="U451" i="4"/>
  <c r="U452" i="4"/>
  <c r="U453" i="4"/>
  <c r="U454" i="4"/>
  <c r="U455" i="4"/>
  <c r="U456" i="4"/>
  <c r="U457" i="4"/>
  <c r="U458" i="4"/>
  <c r="U459" i="4"/>
  <c r="U460" i="4"/>
  <c r="U461" i="4"/>
  <c r="U462" i="4"/>
  <c r="U463" i="4"/>
  <c r="U464" i="4"/>
  <c r="U465" i="4"/>
  <c r="U466" i="4"/>
  <c r="U467" i="4"/>
  <c r="U468" i="4"/>
  <c r="U469" i="4"/>
  <c r="U470" i="4"/>
  <c r="U471" i="4"/>
  <c r="U472" i="4"/>
  <c r="U473" i="4"/>
  <c r="U474" i="4"/>
  <c r="U475" i="4"/>
  <c r="U476" i="4"/>
  <c r="U477" i="4"/>
  <c r="U478" i="4"/>
  <c r="U479" i="4"/>
  <c r="U480" i="4"/>
  <c r="U481" i="4"/>
  <c r="U482" i="4"/>
  <c r="U483" i="4"/>
  <c r="U484" i="4"/>
  <c r="U485" i="4"/>
  <c r="U486" i="4"/>
  <c r="U487" i="4"/>
  <c r="U488" i="4"/>
  <c r="U489" i="4"/>
  <c r="U490" i="4"/>
  <c r="U491" i="4"/>
  <c r="U492" i="4"/>
  <c r="U493" i="4"/>
  <c r="U494" i="4"/>
  <c r="U495" i="4"/>
  <c r="U496" i="4"/>
  <c r="U497" i="4"/>
  <c r="U498" i="4"/>
  <c r="U499" i="4"/>
  <c r="U500" i="4"/>
  <c r="T6" i="4"/>
  <c r="T7" i="4"/>
  <c r="T8" i="4"/>
  <c r="T9" i="4"/>
  <c r="T10" i="4"/>
  <c r="T11" i="4"/>
  <c r="T12"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54" i="4"/>
  <c r="T55" i="4"/>
  <c r="T56" i="4"/>
  <c r="T57" i="4"/>
  <c r="T58" i="4"/>
  <c r="T59" i="4"/>
  <c r="T60" i="4"/>
  <c r="T61" i="4"/>
  <c r="T62" i="4"/>
  <c r="T63" i="4"/>
  <c r="T64" i="4"/>
  <c r="T65" i="4"/>
  <c r="T66" i="4"/>
  <c r="T67" i="4"/>
  <c r="T68" i="4"/>
  <c r="T69" i="4"/>
  <c r="T70" i="4"/>
  <c r="T71" i="4"/>
  <c r="T72" i="4"/>
  <c r="T73" i="4"/>
  <c r="T74" i="4"/>
  <c r="T75" i="4"/>
  <c r="T76" i="4"/>
  <c r="T77" i="4"/>
  <c r="T78" i="4"/>
  <c r="T79" i="4"/>
  <c r="T80" i="4"/>
  <c r="T81" i="4"/>
  <c r="T82" i="4"/>
  <c r="T83" i="4"/>
  <c r="T84" i="4"/>
  <c r="T85" i="4"/>
  <c r="T86" i="4"/>
  <c r="T87" i="4"/>
  <c r="T88" i="4"/>
  <c r="T89" i="4"/>
  <c r="T90" i="4"/>
  <c r="T91" i="4"/>
  <c r="T92" i="4"/>
  <c r="T93" i="4"/>
  <c r="T94" i="4"/>
  <c r="T95" i="4"/>
  <c r="T96" i="4"/>
  <c r="T97" i="4"/>
  <c r="T98" i="4"/>
  <c r="T99" i="4"/>
  <c r="T100" i="4"/>
  <c r="T101" i="4"/>
  <c r="T102" i="4"/>
  <c r="T103" i="4"/>
  <c r="T104" i="4"/>
  <c r="T105" i="4"/>
  <c r="T106" i="4"/>
  <c r="T107" i="4"/>
  <c r="T108" i="4"/>
  <c r="T109" i="4"/>
  <c r="T110" i="4"/>
  <c r="T111" i="4"/>
  <c r="T112" i="4"/>
  <c r="T113" i="4"/>
  <c r="T114" i="4"/>
  <c r="T115" i="4"/>
  <c r="T116" i="4"/>
  <c r="T117" i="4"/>
  <c r="T118" i="4"/>
  <c r="T119" i="4"/>
  <c r="T120" i="4"/>
  <c r="T121" i="4"/>
  <c r="T122" i="4"/>
  <c r="T123" i="4"/>
  <c r="T124" i="4"/>
  <c r="T125" i="4"/>
  <c r="T126" i="4"/>
  <c r="T127" i="4"/>
  <c r="T128" i="4"/>
  <c r="T129" i="4"/>
  <c r="T130" i="4"/>
  <c r="T131" i="4"/>
  <c r="T132" i="4"/>
  <c r="T133" i="4"/>
  <c r="T134" i="4"/>
  <c r="T135" i="4"/>
  <c r="T136" i="4"/>
  <c r="T137" i="4"/>
  <c r="T138" i="4"/>
  <c r="T139" i="4"/>
  <c r="T140" i="4"/>
  <c r="T141" i="4"/>
  <c r="T142" i="4"/>
  <c r="T143" i="4"/>
  <c r="T144" i="4"/>
  <c r="T145" i="4"/>
  <c r="T146" i="4"/>
  <c r="T147" i="4"/>
  <c r="T148" i="4"/>
  <c r="T149" i="4"/>
  <c r="T150" i="4"/>
  <c r="T151" i="4"/>
  <c r="T152" i="4"/>
  <c r="T153" i="4"/>
  <c r="T154" i="4"/>
  <c r="T155" i="4"/>
  <c r="T156" i="4"/>
  <c r="T157" i="4"/>
  <c r="T158" i="4"/>
  <c r="T159" i="4"/>
  <c r="T160" i="4"/>
  <c r="T161" i="4"/>
  <c r="T162" i="4"/>
  <c r="T163" i="4"/>
  <c r="T164" i="4"/>
  <c r="T165" i="4"/>
  <c r="T166" i="4"/>
  <c r="T167" i="4"/>
  <c r="T168" i="4"/>
  <c r="T169" i="4"/>
  <c r="T170" i="4"/>
  <c r="T171" i="4"/>
  <c r="T172" i="4"/>
  <c r="T173" i="4"/>
  <c r="T174" i="4"/>
  <c r="T175" i="4"/>
  <c r="T176" i="4"/>
  <c r="T177" i="4"/>
  <c r="T178" i="4"/>
  <c r="T179" i="4"/>
  <c r="T180" i="4"/>
  <c r="T181" i="4"/>
  <c r="T182" i="4"/>
  <c r="T183" i="4"/>
  <c r="T184" i="4"/>
  <c r="T185" i="4"/>
  <c r="T186" i="4"/>
  <c r="T187" i="4"/>
  <c r="T188" i="4"/>
  <c r="T189" i="4"/>
  <c r="T190" i="4"/>
  <c r="T191" i="4"/>
  <c r="T192" i="4"/>
  <c r="T193" i="4"/>
  <c r="T194" i="4"/>
  <c r="T195" i="4"/>
  <c r="T196" i="4"/>
  <c r="T197" i="4"/>
  <c r="T198" i="4"/>
  <c r="T199" i="4"/>
  <c r="T200" i="4"/>
  <c r="T201" i="4"/>
  <c r="T202" i="4"/>
  <c r="T203" i="4"/>
  <c r="T204" i="4"/>
  <c r="T205" i="4"/>
  <c r="T206" i="4"/>
  <c r="T207" i="4"/>
  <c r="T208" i="4"/>
  <c r="T209" i="4"/>
  <c r="T210" i="4"/>
  <c r="T211" i="4"/>
  <c r="T212" i="4"/>
  <c r="T213" i="4"/>
  <c r="T214" i="4"/>
  <c r="T215" i="4"/>
  <c r="T216" i="4"/>
  <c r="T217" i="4"/>
  <c r="T218" i="4"/>
  <c r="T219" i="4"/>
  <c r="T220" i="4"/>
  <c r="T221" i="4"/>
  <c r="T222" i="4"/>
  <c r="T223" i="4"/>
  <c r="T224" i="4"/>
  <c r="T225" i="4"/>
  <c r="T226" i="4"/>
  <c r="T227" i="4"/>
  <c r="T228" i="4"/>
  <c r="T229" i="4"/>
  <c r="T230" i="4"/>
  <c r="T231" i="4"/>
  <c r="T232" i="4"/>
  <c r="T233" i="4"/>
  <c r="T234" i="4"/>
  <c r="T235" i="4"/>
  <c r="T236" i="4"/>
  <c r="T237" i="4"/>
  <c r="T238" i="4"/>
  <c r="T239" i="4"/>
  <c r="T240" i="4"/>
  <c r="T241" i="4"/>
  <c r="T242" i="4"/>
  <c r="T243" i="4"/>
  <c r="T244" i="4"/>
  <c r="T245" i="4"/>
  <c r="T246" i="4"/>
  <c r="T247" i="4"/>
  <c r="T248" i="4"/>
  <c r="T249" i="4"/>
  <c r="T250" i="4"/>
  <c r="T251" i="4"/>
  <c r="T252" i="4"/>
  <c r="T253" i="4"/>
  <c r="T254" i="4"/>
  <c r="T255" i="4"/>
  <c r="T256" i="4"/>
  <c r="T257" i="4"/>
  <c r="T258" i="4"/>
  <c r="T259" i="4"/>
  <c r="T260" i="4"/>
  <c r="T261" i="4"/>
  <c r="T262" i="4"/>
  <c r="T263" i="4"/>
  <c r="T264" i="4"/>
  <c r="T265" i="4"/>
  <c r="T266" i="4"/>
  <c r="T267" i="4"/>
  <c r="T268" i="4"/>
  <c r="T269" i="4"/>
  <c r="T270" i="4"/>
  <c r="T271" i="4"/>
  <c r="T272" i="4"/>
  <c r="T273" i="4"/>
  <c r="T274" i="4"/>
  <c r="T275" i="4"/>
  <c r="T276" i="4"/>
  <c r="T277" i="4"/>
  <c r="T278" i="4"/>
  <c r="T279" i="4"/>
  <c r="T280" i="4"/>
  <c r="T281" i="4"/>
  <c r="T282" i="4"/>
  <c r="T283" i="4"/>
  <c r="T284" i="4"/>
  <c r="T285" i="4"/>
  <c r="T286" i="4"/>
  <c r="T287" i="4"/>
  <c r="T288" i="4"/>
  <c r="T289" i="4"/>
  <c r="T290" i="4"/>
  <c r="T291" i="4"/>
  <c r="T292" i="4"/>
  <c r="T293" i="4"/>
  <c r="T294" i="4"/>
  <c r="T295" i="4"/>
  <c r="T296" i="4"/>
  <c r="T297" i="4"/>
  <c r="T298" i="4"/>
  <c r="T299" i="4"/>
  <c r="T300" i="4"/>
  <c r="T301" i="4"/>
  <c r="T302" i="4"/>
  <c r="T303" i="4"/>
  <c r="T304" i="4"/>
  <c r="T305" i="4"/>
  <c r="T306" i="4"/>
  <c r="T307" i="4"/>
  <c r="T308" i="4"/>
  <c r="T309" i="4"/>
  <c r="T310" i="4"/>
  <c r="T311" i="4"/>
  <c r="T312" i="4"/>
  <c r="T313" i="4"/>
  <c r="T314" i="4"/>
  <c r="T315" i="4"/>
  <c r="T316" i="4"/>
  <c r="T317" i="4"/>
  <c r="T318" i="4"/>
  <c r="T319" i="4"/>
  <c r="T320" i="4"/>
  <c r="T321" i="4"/>
  <c r="T322" i="4"/>
  <c r="T323" i="4"/>
  <c r="T324" i="4"/>
  <c r="T325" i="4"/>
  <c r="T326" i="4"/>
  <c r="T327" i="4"/>
  <c r="T328" i="4"/>
  <c r="T329" i="4"/>
  <c r="T330" i="4"/>
  <c r="T331" i="4"/>
  <c r="T332" i="4"/>
  <c r="T333" i="4"/>
  <c r="T334" i="4"/>
  <c r="T335" i="4"/>
  <c r="T336" i="4"/>
  <c r="T337" i="4"/>
  <c r="T338" i="4"/>
  <c r="T339" i="4"/>
  <c r="T340" i="4"/>
  <c r="T341" i="4"/>
  <c r="T342" i="4"/>
  <c r="T343" i="4"/>
  <c r="T344" i="4"/>
  <c r="T345" i="4"/>
  <c r="T346" i="4"/>
  <c r="T347" i="4"/>
  <c r="T348" i="4"/>
  <c r="T349" i="4"/>
  <c r="T350" i="4"/>
  <c r="T351" i="4"/>
  <c r="T352" i="4"/>
  <c r="T353" i="4"/>
  <c r="T354" i="4"/>
  <c r="T355" i="4"/>
  <c r="T356" i="4"/>
  <c r="T357" i="4"/>
  <c r="T358" i="4"/>
  <c r="T359" i="4"/>
  <c r="T360" i="4"/>
  <c r="T361" i="4"/>
  <c r="T362" i="4"/>
  <c r="T363" i="4"/>
  <c r="T364" i="4"/>
  <c r="T365" i="4"/>
  <c r="T366" i="4"/>
  <c r="T367" i="4"/>
  <c r="T368" i="4"/>
  <c r="T369" i="4"/>
  <c r="T370" i="4"/>
  <c r="T371" i="4"/>
  <c r="T372" i="4"/>
  <c r="T373" i="4"/>
  <c r="T374" i="4"/>
  <c r="T375" i="4"/>
  <c r="T376" i="4"/>
  <c r="T377" i="4"/>
  <c r="T378" i="4"/>
  <c r="T379" i="4"/>
  <c r="T380" i="4"/>
  <c r="T381" i="4"/>
  <c r="T382" i="4"/>
  <c r="T383" i="4"/>
  <c r="T384" i="4"/>
  <c r="T385" i="4"/>
  <c r="T386" i="4"/>
  <c r="T387" i="4"/>
  <c r="T388" i="4"/>
  <c r="T389" i="4"/>
  <c r="T390" i="4"/>
  <c r="T391" i="4"/>
  <c r="T392" i="4"/>
  <c r="T393" i="4"/>
  <c r="T394" i="4"/>
  <c r="T395" i="4"/>
  <c r="T396" i="4"/>
  <c r="T397" i="4"/>
  <c r="T398" i="4"/>
  <c r="T399" i="4"/>
  <c r="T400" i="4"/>
  <c r="T401" i="4"/>
  <c r="T402" i="4"/>
  <c r="T403" i="4"/>
  <c r="T404" i="4"/>
  <c r="T405" i="4"/>
  <c r="T406" i="4"/>
  <c r="T407" i="4"/>
  <c r="T408" i="4"/>
  <c r="T409" i="4"/>
  <c r="T410" i="4"/>
  <c r="T411" i="4"/>
  <c r="T412" i="4"/>
  <c r="T413" i="4"/>
  <c r="T414" i="4"/>
  <c r="T415" i="4"/>
  <c r="T416" i="4"/>
  <c r="T417" i="4"/>
  <c r="T418" i="4"/>
  <c r="T419" i="4"/>
  <c r="T420" i="4"/>
  <c r="T421" i="4"/>
  <c r="T422" i="4"/>
  <c r="T423" i="4"/>
  <c r="T424" i="4"/>
  <c r="T425" i="4"/>
  <c r="T426" i="4"/>
  <c r="T427" i="4"/>
  <c r="T428" i="4"/>
  <c r="T429" i="4"/>
  <c r="T430" i="4"/>
  <c r="T431" i="4"/>
  <c r="T432" i="4"/>
  <c r="T433" i="4"/>
  <c r="T434" i="4"/>
  <c r="T435" i="4"/>
  <c r="T436" i="4"/>
  <c r="T437" i="4"/>
  <c r="T438" i="4"/>
  <c r="T439" i="4"/>
  <c r="T440" i="4"/>
  <c r="T441" i="4"/>
  <c r="T442" i="4"/>
  <c r="T443" i="4"/>
  <c r="T444" i="4"/>
  <c r="T445" i="4"/>
  <c r="T446" i="4"/>
  <c r="T447" i="4"/>
  <c r="T448" i="4"/>
  <c r="T449" i="4"/>
  <c r="T450" i="4"/>
  <c r="T451" i="4"/>
  <c r="T452" i="4"/>
  <c r="T453" i="4"/>
  <c r="T454" i="4"/>
  <c r="T455" i="4"/>
  <c r="T456" i="4"/>
  <c r="T457" i="4"/>
  <c r="T458" i="4"/>
  <c r="T459" i="4"/>
  <c r="T460" i="4"/>
  <c r="T461" i="4"/>
  <c r="T462" i="4"/>
  <c r="T463" i="4"/>
  <c r="T464" i="4"/>
  <c r="T465" i="4"/>
  <c r="T466" i="4"/>
  <c r="T467" i="4"/>
  <c r="T468" i="4"/>
  <c r="T469" i="4"/>
  <c r="T470" i="4"/>
  <c r="T471" i="4"/>
  <c r="T472" i="4"/>
  <c r="T473" i="4"/>
  <c r="T474" i="4"/>
  <c r="T475" i="4"/>
  <c r="T476" i="4"/>
  <c r="T477" i="4"/>
  <c r="T478" i="4"/>
  <c r="T479" i="4"/>
  <c r="T480" i="4"/>
  <c r="T481" i="4"/>
  <c r="T482" i="4"/>
  <c r="T483" i="4"/>
  <c r="T484" i="4"/>
  <c r="T485" i="4"/>
  <c r="T486" i="4"/>
  <c r="T487" i="4"/>
  <c r="T488" i="4"/>
  <c r="T489" i="4"/>
  <c r="T490" i="4"/>
  <c r="T491" i="4"/>
  <c r="T492" i="4"/>
  <c r="T493" i="4"/>
  <c r="T494" i="4"/>
  <c r="T495" i="4"/>
  <c r="T496" i="4"/>
  <c r="T497" i="4"/>
  <c r="T498" i="4"/>
  <c r="T499" i="4"/>
  <c r="T500" i="4"/>
  <c r="O6" i="4"/>
  <c r="O7" i="4"/>
  <c r="O8" i="4"/>
  <c r="O9" i="4"/>
  <c r="O10" i="4"/>
  <c r="O11" i="4"/>
  <c r="O12" i="4"/>
  <c r="O13" i="4"/>
  <c r="O14" i="4"/>
  <c r="O15" i="4"/>
  <c r="O16" i="4"/>
  <c r="O17" i="4"/>
  <c r="O18" i="4"/>
  <c r="O19" i="4"/>
  <c r="O20" i="4"/>
  <c r="O21" i="4"/>
  <c r="O22" i="4"/>
  <c r="O23" i="4"/>
  <c r="O24" i="4"/>
  <c r="O25" i="4"/>
  <c r="O26" i="4"/>
  <c r="O27" i="4"/>
  <c r="O28" i="4"/>
  <c r="O29" i="4"/>
  <c r="O30" i="4"/>
  <c r="O31" i="4"/>
  <c r="O32" i="4"/>
  <c r="O33" i="4"/>
  <c r="O34" i="4"/>
  <c r="O35" i="4"/>
  <c r="O36" i="4"/>
  <c r="O37" i="4"/>
  <c r="O38" i="4"/>
  <c r="O39" i="4"/>
  <c r="O40" i="4"/>
  <c r="O41" i="4"/>
  <c r="O42" i="4"/>
  <c r="O43" i="4"/>
  <c r="O44" i="4"/>
  <c r="O45" i="4"/>
  <c r="O46" i="4"/>
  <c r="O47" i="4"/>
  <c r="O48" i="4"/>
  <c r="O49" i="4"/>
  <c r="O50" i="4"/>
  <c r="O51" i="4"/>
  <c r="O52" i="4"/>
  <c r="O53" i="4"/>
  <c r="O54" i="4"/>
  <c r="O55" i="4"/>
  <c r="O56" i="4"/>
  <c r="O57" i="4"/>
  <c r="O58" i="4"/>
  <c r="O59" i="4"/>
  <c r="O60" i="4"/>
  <c r="O61" i="4"/>
  <c r="O62" i="4"/>
  <c r="O63" i="4"/>
  <c r="O64" i="4"/>
  <c r="O65" i="4"/>
  <c r="O66" i="4"/>
  <c r="O67" i="4"/>
  <c r="O68" i="4"/>
  <c r="O69" i="4"/>
  <c r="O70" i="4"/>
  <c r="O71" i="4"/>
  <c r="O72" i="4"/>
  <c r="O73" i="4"/>
  <c r="O74" i="4"/>
  <c r="O75" i="4"/>
  <c r="O76" i="4"/>
  <c r="O77" i="4"/>
  <c r="O78" i="4"/>
  <c r="O79" i="4"/>
  <c r="O80" i="4"/>
  <c r="O81" i="4"/>
  <c r="O82" i="4"/>
  <c r="O83" i="4"/>
  <c r="O84" i="4"/>
  <c r="O85" i="4"/>
  <c r="O86" i="4"/>
  <c r="O87" i="4"/>
  <c r="O88" i="4"/>
  <c r="O89" i="4"/>
  <c r="O90" i="4"/>
  <c r="O91" i="4"/>
  <c r="O92" i="4"/>
  <c r="O93" i="4"/>
  <c r="O94" i="4"/>
  <c r="O95" i="4"/>
  <c r="O96" i="4"/>
  <c r="O97" i="4"/>
  <c r="O98" i="4"/>
  <c r="O99" i="4"/>
  <c r="O100" i="4"/>
  <c r="O101" i="4"/>
  <c r="O102" i="4"/>
  <c r="O103" i="4"/>
  <c r="O104" i="4"/>
  <c r="O105" i="4"/>
  <c r="O106" i="4"/>
  <c r="O107" i="4"/>
  <c r="O108" i="4"/>
  <c r="O109" i="4"/>
  <c r="O110" i="4"/>
  <c r="O111" i="4"/>
  <c r="O112" i="4"/>
  <c r="O113" i="4"/>
  <c r="O114" i="4"/>
  <c r="O115" i="4"/>
  <c r="O116" i="4"/>
  <c r="O117" i="4"/>
  <c r="O118" i="4"/>
  <c r="O119" i="4"/>
  <c r="O120" i="4"/>
  <c r="O121" i="4"/>
  <c r="O122" i="4"/>
  <c r="O123" i="4"/>
  <c r="O124" i="4"/>
  <c r="O125" i="4"/>
  <c r="O126" i="4"/>
  <c r="O127" i="4"/>
  <c r="O128" i="4"/>
  <c r="O129" i="4"/>
  <c r="O130" i="4"/>
  <c r="O131" i="4"/>
  <c r="O132" i="4"/>
  <c r="O133" i="4"/>
  <c r="O134" i="4"/>
  <c r="O135" i="4"/>
  <c r="O136" i="4"/>
  <c r="O137" i="4"/>
  <c r="O138" i="4"/>
  <c r="O139" i="4"/>
  <c r="O140" i="4"/>
  <c r="O141" i="4"/>
  <c r="O142" i="4"/>
  <c r="O143" i="4"/>
  <c r="O144" i="4"/>
  <c r="O145" i="4"/>
  <c r="O146" i="4"/>
  <c r="O147" i="4"/>
  <c r="O148" i="4"/>
  <c r="O149" i="4"/>
  <c r="O150" i="4"/>
  <c r="O151" i="4"/>
  <c r="O152" i="4"/>
  <c r="O153" i="4"/>
  <c r="O154" i="4"/>
  <c r="O155" i="4"/>
  <c r="O156" i="4"/>
  <c r="O157" i="4"/>
  <c r="O158" i="4"/>
  <c r="O159" i="4"/>
  <c r="O160" i="4"/>
  <c r="O161" i="4"/>
  <c r="O162" i="4"/>
  <c r="O163" i="4"/>
  <c r="O164" i="4"/>
  <c r="O165" i="4"/>
  <c r="O166" i="4"/>
  <c r="O167" i="4"/>
  <c r="O168" i="4"/>
  <c r="O169" i="4"/>
  <c r="O170" i="4"/>
  <c r="O171" i="4"/>
  <c r="O172" i="4"/>
  <c r="O173" i="4"/>
  <c r="O174" i="4"/>
  <c r="O175" i="4"/>
  <c r="O176" i="4"/>
  <c r="O177" i="4"/>
  <c r="O178" i="4"/>
  <c r="O179" i="4"/>
  <c r="O180" i="4"/>
  <c r="O181" i="4"/>
  <c r="O182" i="4"/>
  <c r="O183" i="4"/>
  <c r="O184" i="4"/>
  <c r="O185" i="4"/>
  <c r="O186" i="4"/>
  <c r="O187" i="4"/>
  <c r="O188" i="4"/>
  <c r="O189" i="4"/>
  <c r="O190" i="4"/>
  <c r="O191" i="4"/>
  <c r="O192" i="4"/>
  <c r="O193" i="4"/>
  <c r="O194" i="4"/>
  <c r="O195" i="4"/>
  <c r="O196" i="4"/>
  <c r="O197" i="4"/>
  <c r="O198" i="4"/>
  <c r="O199" i="4"/>
  <c r="O200" i="4"/>
  <c r="O201" i="4"/>
  <c r="O202" i="4"/>
  <c r="O203" i="4"/>
  <c r="O204" i="4"/>
  <c r="O205" i="4"/>
  <c r="O206" i="4"/>
  <c r="O207" i="4"/>
  <c r="O208" i="4"/>
  <c r="O209" i="4"/>
  <c r="O210" i="4"/>
  <c r="O211" i="4"/>
  <c r="O212" i="4"/>
  <c r="O213" i="4"/>
  <c r="O214" i="4"/>
  <c r="O215" i="4"/>
  <c r="O216" i="4"/>
  <c r="O217" i="4"/>
  <c r="O218" i="4"/>
  <c r="O219" i="4"/>
  <c r="O220" i="4"/>
  <c r="O221" i="4"/>
  <c r="O222" i="4"/>
  <c r="O223" i="4"/>
  <c r="O224" i="4"/>
  <c r="O225" i="4"/>
  <c r="O226" i="4"/>
  <c r="O227" i="4"/>
  <c r="O228" i="4"/>
  <c r="O229" i="4"/>
  <c r="O230" i="4"/>
  <c r="O231" i="4"/>
  <c r="O232" i="4"/>
  <c r="O233" i="4"/>
  <c r="O234" i="4"/>
  <c r="O235" i="4"/>
  <c r="O236" i="4"/>
  <c r="O237" i="4"/>
  <c r="O238" i="4"/>
  <c r="O239" i="4"/>
  <c r="O240" i="4"/>
  <c r="O241" i="4"/>
  <c r="O242" i="4"/>
  <c r="O243" i="4"/>
  <c r="O244" i="4"/>
  <c r="O245" i="4"/>
  <c r="O246" i="4"/>
  <c r="O247" i="4"/>
  <c r="O248" i="4"/>
  <c r="O249" i="4"/>
  <c r="O250" i="4"/>
  <c r="O251" i="4"/>
  <c r="O252" i="4"/>
  <c r="O253" i="4"/>
  <c r="O254" i="4"/>
  <c r="O255" i="4"/>
  <c r="O256" i="4"/>
  <c r="O257" i="4"/>
  <c r="O258" i="4"/>
  <c r="O259" i="4"/>
  <c r="O260" i="4"/>
  <c r="O261" i="4"/>
  <c r="O262" i="4"/>
  <c r="O263" i="4"/>
  <c r="O264" i="4"/>
  <c r="O265" i="4"/>
  <c r="O266" i="4"/>
  <c r="O267" i="4"/>
  <c r="O268" i="4"/>
  <c r="O269" i="4"/>
  <c r="O270" i="4"/>
  <c r="O271" i="4"/>
  <c r="O272" i="4"/>
  <c r="O273" i="4"/>
  <c r="O274" i="4"/>
  <c r="O275" i="4"/>
  <c r="O276" i="4"/>
  <c r="O277" i="4"/>
  <c r="O278" i="4"/>
  <c r="O279" i="4"/>
  <c r="O280" i="4"/>
  <c r="O281" i="4"/>
  <c r="O282" i="4"/>
  <c r="O283" i="4"/>
  <c r="O284" i="4"/>
  <c r="O285" i="4"/>
  <c r="O286" i="4"/>
  <c r="O287" i="4"/>
  <c r="O288" i="4"/>
  <c r="O289" i="4"/>
  <c r="O290" i="4"/>
  <c r="O291" i="4"/>
  <c r="O292" i="4"/>
  <c r="O293" i="4"/>
  <c r="O294" i="4"/>
  <c r="O295" i="4"/>
  <c r="O296" i="4"/>
  <c r="O297" i="4"/>
  <c r="O298" i="4"/>
  <c r="O299" i="4"/>
  <c r="O300" i="4"/>
  <c r="O301" i="4"/>
  <c r="O302" i="4"/>
  <c r="O303" i="4"/>
  <c r="O304" i="4"/>
  <c r="O305" i="4"/>
  <c r="O306" i="4"/>
  <c r="O307" i="4"/>
  <c r="O308" i="4"/>
  <c r="O309" i="4"/>
  <c r="O310" i="4"/>
  <c r="O311" i="4"/>
  <c r="O312" i="4"/>
  <c r="O313" i="4"/>
  <c r="O314" i="4"/>
  <c r="O315" i="4"/>
  <c r="O316" i="4"/>
  <c r="O317" i="4"/>
  <c r="O318" i="4"/>
  <c r="O319" i="4"/>
  <c r="O320" i="4"/>
  <c r="O321" i="4"/>
  <c r="O322" i="4"/>
  <c r="O323" i="4"/>
  <c r="O324" i="4"/>
  <c r="O325" i="4"/>
  <c r="O326" i="4"/>
  <c r="O327" i="4"/>
  <c r="O328" i="4"/>
  <c r="O329" i="4"/>
  <c r="O330" i="4"/>
  <c r="O331" i="4"/>
  <c r="O332" i="4"/>
  <c r="O333" i="4"/>
  <c r="O334" i="4"/>
  <c r="O335" i="4"/>
  <c r="O336" i="4"/>
  <c r="O337" i="4"/>
  <c r="O338" i="4"/>
  <c r="O339" i="4"/>
  <c r="O340" i="4"/>
  <c r="O341" i="4"/>
  <c r="O342" i="4"/>
  <c r="O343" i="4"/>
  <c r="O344" i="4"/>
  <c r="O345" i="4"/>
  <c r="O346" i="4"/>
  <c r="O347" i="4"/>
  <c r="O348" i="4"/>
  <c r="O349" i="4"/>
  <c r="O350" i="4"/>
  <c r="O351" i="4"/>
  <c r="O352" i="4"/>
  <c r="O353" i="4"/>
  <c r="O354" i="4"/>
  <c r="O355" i="4"/>
  <c r="O356" i="4"/>
  <c r="O357" i="4"/>
  <c r="O358" i="4"/>
  <c r="O359" i="4"/>
  <c r="O360" i="4"/>
  <c r="O361" i="4"/>
  <c r="O362" i="4"/>
  <c r="O363" i="4"/>
  <c r="O364" i="4"/>
  <c r="O365" i="4"/>
  <c r="O366" i="4"/>
  <c r="O367" i="4"/>
  <c r="O368" i="4"/>
  <c r="O369" i="4"/>
  <c r="O370" i="4"/>
  <c r="O371" i="4"/>
  <c r="O372" i="4"/>
  <c r="O373" i="4"/>
  <c r="O374" i="4"/>
  <c r="O375" i="4"/>
  <c r="O376" i="4"/>
  <c r="O377" i="4"/>
  <c r="O378" i="4"/>
  <c r="O379" i="4"/>
  <c r="O380" i="4"/>
  <c r="O381" i="4"/>
  <c r="O382" i="4"/>
  <c r="O383" i="4"/>
  <c r="O384" i="4"/>
  <c r="O385" i="4"/>
  <c r="O386" i="4"/>
  <c r="O387" i="4"/>
  <c r="O388" i="4"/>
  <c r="O389" i="4"/>
  <c r="O390" i="4"/>
  <c r="O391" i="4"/>
  <c r="O392" i="4"/>
  <c r="O393" i="4"/>
  <c r="O394" i="4"/>
  <c r="O395" i="4"/>
  <c r="O396" i="4"/>
  <c r="O397" i="4"/>
  <c r="O398" i="4"/>
  <c r="O399" i="4"/>
  <c r="O400" i="4"/>
  <c r="O401" i="4"/>
  <c r="O402" i="4"/>
  <c r="O403" i="4"/>
  <c r="O404" i="4"/>
  <c r="O405" i="4"/>
  <c r="O406" i="4"/>
  <c r="O407" i="4"/>
  <c r="O408" i="4"/>
  <c r="O409" i="4"/>
  <c r="O410" i="4"/>
  <c r="O411" i="4"/>
  <c r="O412" i="4"/>
  <c r="O413" i="4"/>
  <c r="O414" i="4"/>
  <c r="O415" i="4"/>
  <c r="O416" i="4"/>
  <c r="O417" i="4"/>
  <c r="O418" i="4"/>
  <c r="O419" i="4"/>
  <c r="O420" i="4"/>
  <c r="O421" i="4"/>
  <c r="O422" i="4"/>
  <c r="O423" i="4"/>
  <c r="O424" i="4"/>
  <c r="O425" i="4"/>
  <c r="O426" i="4"/>
  <c r="O427" i="4"/>
  <c r="O428" i="4"/>
  <c r="O429" i="4"/>
  <c r="O430" i="4"/>
  <c r="O431" i="4"/>
  <c r="O432" i="4"/>
  <c r="O433" i="4"/>
  <c r="O434" i="4"/>
  <c r="O435" i="4"/>
  <c r="O436" i="4"/>
  <c r="O437" i="4"/>
  <c r="O438" i="4"/>
  <c r="O439" i="4"/>
  <c r="O440" i="4"/>
  <c r="O441" i="4"/>
  <c r="O442" i="4"/>
  <c r="O443" i="4"/>
  <c r="O444" i="4"/>
  <c r="O445" i="4"/>
  <c r="O446" i="4"/>
  <c r="O447" i="4"/>
  <c r="O448" i="4"/>
  <c r="O449" i="4"/>
  <c r="O450" i="4"/>
  <c r="O451" i="4"/>
  <c r="O452" i="4"/>
  <c r="O453" i="4"/>
  <c r="O454" i="4"/>
  <c r="O455" i="4"/>
  <c r="O456" i="4"/>
  <c r="O457" i="4"/>
  <c r="O458" i="4"/>
  <c r="O459" i="4"/>
  <c r="O460" i="4"/>
  <c r="O461" i="4"/>
  <c r="O462" i="4"/>
  <c r="O463" i="4"/>
  <c r="O464" i="4"/>
  <c r="O465" i="4"/>
  <c r="O466" i="4"/>
  <c r="O467" i="4"/>
  <c r="O468" i="4"/>
  <c r="O469" i="4"/>
  <c r="O470" i="4"/>
  <c r="O471" i="4"/>
  <c r="O472" i="4"/>
  <c r="O473" i="4"/>
  <c r="O474" i="4"/>
  <c r="O475" i="4"/>
  <c r="O476" i="4"/>
  <c r="O477" i="4"/>
  <c r="O478" i="4"/>
  <c r="O479" i="4"/>
  <c r="O480" i="4"/>
  <c r="O481" i="4"/>
  <c r="O482" i="4"/>
  <c r="O483" i="4"/>
  <c r="O484" i="4"/>
  <c r="O485" i="4"/>
  <c r="O486" i="4"/>
  <c r="O487" i="4"/>
  <c r="O488" i="4"/>
  <c r="O489" i="4"/>
  <c r="O490" i="4"/>
  <c r="O491" i="4"/>
  <c r="O492" i="4"/>
  <c r="O493" i="4"/>
  <c r="O494" i="4"/>
  <c r="O495" i="4"/>
  <c r="O496" i="4"/>
  <c r="O497" i="4"/>
  <c r="O498" i="4"/>
  <c r="O499" i="4"/>
  <c r="O500" i="4"/>
  <c r="D4" i="5"/>
  <c r="D5" i="5"/>
  <c r="D6"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39" i="5"/>
  <c r="D40" i="5"/>
  <c r="D41" i="5"/>
  <c r="D42" i="5"/>
  <c r="D43" i="5"/>
  <c r="D44" i="5"/>
  <c r="D45" i="5"/>
  <c r="D46" i="5"/>
  <c r="D47" i="5"/>
  <c r="D48" i="5"/>
  <c r="D49" i="5"/>
  <c r="D50" i="5"/>
  <c r="D51" i="5"/>
  <c r="D52" i="5"/>
  <c r="D53" i="5"/>
  <c r="D54" i="5"/>
  <c r="D55" i="5"/>
  <c r="D56" i="5"/>
  <c r="D57" i="5"/>
  <c r="D58" i="5"/>
  <c r="D59" i="5"/>
  <c r="D60" i="5"/>
  <c r="D61" i="5"/>
  <c r="D62" i="5"/>
  <c r="D63" i="5"/>
  <c r="D64" i="5"/>
  <c r="D65" i="5"/>
  <c r="D66" i="5"/>
  <c r="D67" i="5"/>
  <c r="D68" i="5"/>
  <c r="D69" i="5"/>
  <c r="D70" i="5"/>
  <c r="D71" i="5"/>
  <c r="D72" i="5"/>
  <c r="D73" i="5"/>
  <c r="D74" i="5"/>
  <c r="D75" i="5"/>
  <c r="D76" i="5"/>
  <c r="D77" i="5"/>
  <c r="D78" i="5"/>
  <c r="D79" i="5"/>
  <c r="D80" i="5"/>
  <c r="D81" i="5"/>
  <c r="D82" i="5"/>
  <c r="D83" i="5"/>
  <c r="D84" i="5"/>
  <c r="D85" i="5"/>
  <c r="D86" i="5"/>
  <c r="D87" i="5"/>
  <c r="D88" i="5"/>
  <c r="D89" i="5"/>
  <c r="D90" i="5"/>
  <c r="D91" i="5"/>
  <c r="D92" i="5"/>
  <c r="D93" i="5"/>
  <c r="D94" i="5"/>
  <c r="D95" i="5"/>
  <c r="D96" i="5"/>
  <c r="D97" i="5"/>
  <c r="D98" i="5"/>
  <c r="D99" i="5"/>
  <c r="D100" i="5"/>
  <c r="B2" i="11"/>
  <c r="H3" i="10"/>
  <c r="I3" i="10" s="1" a="1"/>
  <c r="D2" i="11" s="1"/>
  <c r="U5" i="4" s="1"/>
  <c r="D2" i="3"/>
  <c r="C2" i="11" l="1"/>
  <c r="C2" i="3"/>
  <c r="L500" i="4"/>
  <c r="L6" i="4"/>
  <c r="L7" i="4"/>
  <c r="L8" i="4"/>
  <c r="L9" i="4"/>
  <c r="L10" i="4"/>
  <c r="L11" i="4"/>
  <c r="L12" i="4"/>
  <c r="L13" i="4"/>
  <c r="L14" i="4"/>
  <c r="L15" i="4"/>
  <c r="L16" i="4"/>
  <c r="L17" i="4"/>
  <c r="L18" i="4"/>
  <c r="L19" i="4"/>
  <c r="L20" i="4"/>
  <c r="L21" i="4"/>
  <c r="L22" i="4"/>
  <c r="L23" i="4"/>
  <c r="L24" i="4"/>
  <c r="L25" i="4"/>
  <c r="L26" i="4"/>
  <c r="L27" i="4"/>
  <c r="L28" i="4"/>
  <c r="L29" i="4"/>
  <c r="L30" i="4"/>
  <c r="L31"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120" i="4"/>
  <c r="L121" i="4"/>
  <c r="L122" i="4"/>
  <c r="L123" i="4"/>
  <c r="L124" i="4"/>
  <c r="L125" i="4"/>
  <c r="L126" i="4"/>
  <c r="L127" i="4"/>
  <c r="L128" i="4"/>
  <c r="L129" i="4"/>
  <c r="L130" i="4"/>
  <c r="L131" i="4"/>
  <c r="L132" i="4"/>
  <c r="L133" i="4"/>
  <c r="L134" i="4"/>
  <c r="L135" i="4"/>
  <c r="L136" i="4"/>
  <c r="L137" i="4"/>
  <c r="L138" i="4"/>
  <c r="L139" i="4"/>
  <c r="L140" i="4"/>
  <c r="L141" i="4"/>
  <c r="L142" i="4"/>
  <c r="L143" i="4"/>
  <c r="L144" i="4"/>
  <c r="L145" i="4"/>
  <c r="L146" i="4"/>
  <c r="L147" i="4"/>
  <c r="L148" i="4"/>
  <c r="L149" i="4"/>
  <c r="L150" i="4"/>
  <c r="L151" i="4"/>
  <c r="L152" i="4"/>
  <c r="L153" i="4"/>
  <c r="L154" i="4"/>
  <c r="L155" i="4"/>
  <c r="L156" i="4"/>
  <c r="L157" i="4"/>
  <c r="L158" i="4"/>
  <c r="L159" i="4"/>
  <c r="L160" i="4"/>
  <c r="L161" i="4"/>
  <c r="L162" i="4"/>
  <c r="L163" i="4"/>
  <c r="L164" i="4"/>
  <c r="L165" i="4"/>
  <c r="L166" i="4"/>
  <c r="L167" i="4"/>
  <c r="L168" i="4"/>
  <c r="L169" i="4"/>
  <c r="L170" i="4"/>
  <c r="L171" i="4"/>
  <c r="L172" i="4"/>
  <c r="L173" i="4"/>
  <c r="L174" i="4"/>
  <c r="L175" i="4"/>
  <c r="L176" i="4"/>
  <c r="L177" i="4"/>
  <c r="L178" i="4"/>
  <c r="L179" i="4"/>
  <c r="L180" i="4"/>
  <c r="L181" i="4"/>
  <c r="L182" i="4"/>
  <c r="L183" i="4"/>
  <c r="L184" i="4"/>
  <c r="L185" i="4"/>
  <c r="L186" i="4"/>
  <c r="L187" i="4"/>
  <c r="L188" i="4"/>
  <c r="L189" i="4"/>
  <c r="L190" i="4"/>
  <c r="L191" i="4"/>
  <c r="L192" i="4"/>
  <c r="L193" i="4"/>
  <c r="L194" i="4"/>
  <c r="L195" i="4"/>
  <c r="L196" i="4"/>
  <c r="L197" i="4"/>
  <c r="L198" i="4"/>
  <c r="L199" i="4"/>
  <c r="L200" i="4"/>
  <c r="L201" i="4"/>
  <c r="L202" i="4"/>
  <c r="L203" i="4"/>
  <c r="L204" i="4"/>
  <c r="L205" i="4"/>
  <c r="L206" i="4"/>
  <c r="L207" i="4"/>
  <c r="L208" i="4"/>
  <c r="L209" i="4"/>
  <c r="L210" i="4"/>
  <c r="L211" i="4"/>
  <c r="L212" i="4"/>
  <c r="L213" i="4"/>
  <c r="L214" i="4"/>
  <c r="L215" i="4"/>
  <c r="L216" i="4"/>
  <c r="L217" i="4"/>
  <c r="L218" i="4"/>
  <c r="L219" i="4"/>
  <c r="L220" i="4"/>
  <c r="L221" i="4"/>
  <c r="L222" i="4"/>
  <c r="L223" i="4"/>
  <c r="L224" i="4"/>
  <c r="L225" i="4"/>
  <c r="L226" i="4"/>
  <c r="L227" i="4"/>
  <c r="L228" i="4"/>
  <c r="L229" i="4"/>
  <c r="L230" i="4"/>
  <c r="L231" i="4"/>
  <c r="L232" i="4"/>
  <c r="L233" i="4"/>
  <c r="L234" i="4"/>
  <c r="L235" i="4"/>
  <c r="L236" i="4"/>
  <c r="L237" i="4"/>
  <c r="L238" i="4"/>
  <c r="L239" i="4"/>
  <c r="L240" i="4"/>
  <c r="L241" i="4"/>
  <c r="L242" i="4"/>
  <c r="L243" i="4"/>
  <c r="L244" i="4"/>
  <c r="L245" i="4"/>
  <c r="L246" i="4"/>
  <c r="L247" i="4"/>
  <c r="L248" i="4"/>
  <c r="L249" i="4"/>
  <c r="L250" i="4"/>
  <c r="L251" i="4"/>
  <c r="L252" i="4"/>
  <c r="L253" i="4"/>
  <c r="L254" i="4"/>
  <c r="L255" i="4"/>
  <c r="L256" i="4"/>
  <c r="L257" i="4"/>
  <c r="L258" i="4"/>
  <c r="L259" i="4"/>
  <c r="L260" i="4"/>
  <c r="L261" i="4"/>
  <c r="L262" i="4"/>
  <c r="L263" i="4"/>
  <c r="L264" i="4"/>
  <c r="L265" i="4"/>
  <c r="L266" i="4"/>
  <c r="L267" i="4"/>
  <c r="L268" i="4"/>
  <c r="L269" i="4"/>
  <c r="L270" i="4"/>
  <c r="L271" i="4"/>
  <c r="L272" i="4"/>
  <c r="L273" i="4"/>
  <c r="L274" i="4"/>
  <c r="L275" i="4"/>
  <c r="L276" i="4"/>
  <c r="L277" i="4"/>
  <c r="L278" i="4"/>
  <c r="L279" i="4"/>
  <c r="L280" i="4"/>
  <c r="L281" i="4"/>
  <c r="L282" i="4"/>
  <c r="L283" i="4"/>
  <c r="L284" i="4"/>
  <c r="L285" i="4"/>
  <c r="L286" i="4"/>
  <c r="L287" i="4"/>
  <c r="L288" i="4"/>
  <c r="L289" i="4"/>
  <c r="L290" i="4"/>
  <c r="L291" i="4"/>
  <c r="L292" i="4"/>
  <c r="L293" i="4"/>
  <c r="L294" i="4"/>
  <c r="L295" i="4"/>
  <c r="L296" i="4"/>
  <c r="L297" i="4"/>
  <c r="L298" i="4"/>
  <c r="L299" i="4"/>
  <c r="L300" i="4"/>
  <c r="L301" i="4"/>
  <c r="L302" i="4"/>
  <c r="L303" i="4"/>
  <c r="L304" i="4"/>
  <c r="L305" i="4"/>
  <c r="L306" i="4"/>
  <c r="L307" i="4"/>
  <c r="L308" i="4"/>
  <c r="L309" i="4"/>
  <c r="L310" i="4"/>
  <c r="L311" i="4"/>
  <c r="L312" i="4"/>
  <c r="L313" i="4"/>
  <c r="L314" i="4"/>
  <c r="L315" i="4"/>
  <c r="L316" i="4"/>
  <c r="L317" i="4"/>
  <c r="L318" i="4"/>
  <c r="L319" i="4"/>
  <c r="L320" i="4"/>
  <c r="L321" i="4"/>
  <c r="L322" i="4"/>
  <c r="L323" i="4"/>
  <c r="L324" i="4"/>
  <c r="L325" i="4"/>
  <c r="L326" i="4"/>
  <c r="L327" i="4"/>
  <c r="L328" i="4"/>
  <c r="L329" i="4"/>
  <c r="L330" i="4"/>
  <c r="L331" i="4"/>
  <c r="L332" i="4"/>
  <c r="L333" i="4"/>
  <c r="L334" i="4"/>
  <c r="L335" i="4"/>
  <c r="L336" i="4"/>
  <c r="L337" i="4"/>
  <c r="L338" i="4"/>
  <c r="L339" i="4"/>
  <c r="L340" i="4"/>
  <c r="L341" i="4"/>
  <c r="L342" i="4"/>
  <c r="L343" i="4"/>
  <c r="L344" i="4"/>
  <c r="L345" i="4"/>
  <c r="L346" i="4"/>
  <c r="L347" i="4"/>
  <c r="L348" i="4"/>
  <c r="L349" i="4"/>
  <c r="L350" i="4"/>
  <c r="L351" i="4"/>
  <c r="L352" i="4"/>
  <c r="L353" i="4"/>
  <c r="L354" i="4"/>
  <c r="L355" i="4"/>
  <c r="L356" i="4"/>
  <c r="L357" i="4"/>
  <c r="L358" i="4"/>
  <c r="L359" i="4"/>
  <c r="L360" i="4"/>
  <c r="L361" i="4"/>
  <c r="L362" i="4"/>
  <c r="L363" i="4"/>
  <c r="L364" i="4"/>
  <c r="L365" i="4"/>
  <c r="L366" i="4"/>
  <c r="L367" i="4"/>
  <c r="L368" i="4"/>
  <c r="L369" i="4"/>
  <c r="L370" i="4"/>
  <c r="L371" i="4"/>
  <c r="L372" i="4"/>
  <c r="L373" i="4"/>
  <c r="L374" i="4"/>
  <c r="L375" i="4"/>
  <c r="L376" i="4"/>
  <c r="L377" i="4"/>
  <c r="L378" i="4"/>
  <c r="L379" i="4"/>
  <c r="L380" i="4"/>
  <c r="L381" i="4"/>
  <c r="L382" i="4"/>
  <c r="L383" i="4"/>
  <c r="L384" i="4"/>
  <c r="L385" i="4"/>
  <c r="L386" i="4"/>
  <c r="L387" i="4"/>
  <c r="L388" i="4"/>
  <c r="L389" i="4"/>
  <c r="L390" i="4"/>
  <c r="L391" i="4"/>
  <c r="L392" i="4"/>
  <c r="L393" i="4"/>
  <c r="L394" i="4"/>
  <c r="L395" i="4"/>
  <c r="L396" i="4"/>
  <c r="L397" i="4"/>
  <c r="L398" i="4"/>
  <c r="L399" i="4"/>
  <c r="L400" i="4"/>
  <c r="L401" i="4"/>
  <c r="L402" i="4"/>
  <c r="L403" i="4"/>
  <c r="L404" i="4"/>
  <c r="L405" i="4"/>
  <c r="L406" i="4"/>
  <c r="L407" i="4"/>
  <c r="L408" i="4"/>
  <c r="L409" i="4"/>
  <c r="L410" i="4"/>
  <c r="L411" i="4"/>
  <c r="L412" i="4"/>
  <c r="L413" i="4"/>
  <c r="L414" i="4"/>
  <c r="L415" i="4"/>
  <c r="L416" i="4"/>
  <c r="L417" i="4"/>
  <c r="L418" i="4"/>
  <c r="L419" i="4"/>
  <c r="L420" i="4"/>
  <c r="L421" i="4"/>
  <c r="L422" i="4"/>
  <c r="L423" i="4"/>
  <c r="L424" i="4"/>
  <c r="L425" i="4"/>
  <c r="L426" i="4"/>
  <c r="L427" i="4"/>
  <c r="L428" i="4"/>
  <c r="L429" i="4"/>
  <c r="L430" i="4"/>
  <c r="L431" i="4"/>
  <c r="L432" i="4"/>
  <c r="L433" i="4"/>
  <c r="L434" i="4"/>
  <c r="L435" i="4"/>
  <c r="L436" i="4"/>
  <c r="L437" i="4"/>
  <c r="L438" i="4"/>
  <c r="L439" i="4"/>
  <c r="L440" i="4"/>
  <c r="L441" i="4"/>
  <c r="L442" i="4"/>
  <c r="L443" i="4"/>
  <c r="L444" i="4"/>
  <c r="L445" i="4"/>
  <c r="L446" i="4"/>
  <c r="L447" i="4"/>
  <c r="L448" i="4"/>
  <c r="L449" i="4"/>
  <c r="L450" i="4"/>
  <c r="L451" i="4"/>
  <c r="L452" i="4"/>
  <c r="L453" i="4"/>
  <c r="L454" i="4"/>
  <c r="L455" i="4"/>
  <c r="L456" i="4"/>
  <c r="L457" i="4"/>
  <c r="L458" i="4"/>
  <c r="L459" i="4"/>
  <c r="L460" i="4"/>
  <c r="L461" i="4"/>
  <c r="L462" i="4"/>
  <c r="L463" i="4"/>
  <c r="L464" i="4"/>
  <c r="L465" i="4"/>
  <c r="L466" i="4"/>
  <c r="L467" i="4"/>
  <c r="L468" i="4"/>
  <c r="L469" i="4"/>
  <c r="L470" i="4"/>
  <c r="L471" i="4"/>
  <c r="L472" i="4"/>
  <c r="L473" i="4"/>
  <c r="L474" i="4"/>
  <c r="L475" i="4"/>
  <c r="L476" i="4"/>
  <c r="L477" i="4"/>
  <c r="L478" i="4"/>
  <c r="L479" i="4"/>
  <c r="L480" i="4"/>
  <c r="L481" i="4"/>
  <c r="L482" i="4"/>
  <c r="L483" i="4"/>
  <c r="L484" i="4"/>
  <c r="L485" i="4"/>
  <c r="L486" i="4"/>
  <c r="L487" i="4"/>
  <c r="L488" i="4"/>
  <c r="L489" i="4"/>
  <c r="L490" i="4"/>
  <c r="L491" i="4"/>
  <c r="L492" i="4"/>
  <c r="L493" i="4"/>
  <c r="L494" i="4"/>
  <c r="L495" i="4"/>
  <c r="L496" i="4"/>
  <c r="L497" i="4"/>
  <c r="L498" i="4"/>
  <c r="L499" i="4"/>
  <c r="L5" i="4"/>
  <c r="E2" i="11" l="1"/>
  <c r="V5" i="4"/>
  <c r="E8" i="7" s="1"/>
  <c r="T5" i="4"/>
  <c r="O5" i="4"/>
  <c r="E7" i="9"/>
  <c r="E6" i="9"/>
  <c r="D7" i="9"/>
  <c r="D6" i="9"/>
  <c r="D6" i="7"/>
  <c r="H8" i="7" l="1"/>
  <c r="J8" i="7"/>
  <c r="L8" i="7"/>
  <c r="N8" i="7"/>
  <c r="P8" i="7"/>
  <c r="F8" i="7"/>
  <c r="G8" i="7"/>
  <c r="I8" i="7"/>
  <c r="K8" i="7"/>
  <c r="M8" i="7"/>
  <c r="O8" i="7"/>
  <c r="Q8" i="7"/>
  <c r="D8" i="7"/>
  <c r="E7" i="7"/>
  <c r="E3" i="9"/>
  <c r="D4" i="9"/>
  <c r="D5" i="9"/>
  <c r="D3" i="9"/>
  <c r="E4" i="9"/>
  <c r="E5" i="9"/>
  <c r="G7" i="7"/>
  <c r="E6" i="7"/>
  <c r="G6" i="7"/>
  <c r="Q7" i="7"/>
  <c r="O7" i="7"/>
  <c r="M7" i="7"/>
  <c r="K7" i="7"/>
  <c r="I7" i="7"/>
  <c r="P7" i="7"/>
  <c r="N7" i="7"/>
  <c r="L7" i="7"/>
  <c r="J7" i="7"/>
  <c r="H7" i="7"/>
  <c r="F7" i="7"/>
  <c r="Q6" i="7"/>
  <c r="O6" i="7"/>
  <c r="M6" i="7"/>
  <c r="K6" i="7"/>
  <c r="I6" i="7"/>
  <c r="P6" i="7"/>
  <c r="N6" i="7"/>
  <c r="L6" i="7"/>
  <c r="J6" i="7"/>
  <c r="H6" i="7"/>
  <c r="F6" i="7"/>
  <c r="G5" i="7"/>
  <c r="Q5" i="7"/>
  <c r="O5" i="7"/>
  <c r="M5" i="7"/>
  <c r="I5" i="7"/>
  <c r="K5" i="7"/>
  <c r="P5" i="7"/>
  <c r="N5" i="7"/>
  <c r="L5" i="7"/>
  <c r="J5" i="7"/>
  <c r="H5" i="7"/>
  <c r="F5" i="7"/>
  <c r="E5" i="7"/>
  <c r="D7" i="7"/>
  <c r="D5" i="7"/>
  <c r="B2" i="3" l="1"/>
  <c r="I3"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Kya Barounis</author>
  </authors>
  <commentList>
    <comment ref="D4" authorId="0" shapeId="0" xr:uid="{AC4E9740-5F66-43CE-BF06-BDFFEFC133D8}">
      <text>
        <r>
          <rPr>
            <sz val="9"/>
            <color indexed="81"/>
            <rFont val="Tahoma"/>
            <family val="2"/>
          </rPr>
          <t>“N” = number of eligible participants for that metric within the demographic group. Eligibility depends on criteria like age, time in program, or screening completion.</t>
        </r>
      </text>
    </comment>
    <comment ref="F4" authorId="0" shapeId="0" xr:uid="{E0393D8B-B266-4E50-8DDE-898DD2FEEF22}">
      <text>
        <r>
          <rPr>
            <sz val="9"/>
            <color indexed="81"/>
            <rFont val="Tahoma"/>
            <family val="2"/>
          </rPr>
          <t>“N” = number of eligible participants for that metric within the demographic group. Eligibility depends on criteria like age, time in program, or screening completion.</t>
        </r>
      </text>
    </comment>
    <comment ref="H4" authorId="0" shapeId="0" xr:uid="{6DC85FEB-A452-471D-8CC7-E21445CAA206}">
      <text>
        <r>
          <rPr>
            <sz val="9"/>
            <color indexed="81"/>
            <rFont val="Tahoma"/>
            <family val="2"/>
          </rPr>
          <t>“N” = number of eligible participants for that metric within the demographic group. Eligibility depends on criteria like age, time in program, or screening completion.</t>
        </r>
      </text>
    </comment>
    <comment ref="J4" authorId="0" shapeId="0" xr:uid="{660433F3-BC36-413F-9C50-46FC813F1E62}">
      <text>
        <r>
          <rPr>
            <sz val="9"/>
            <color indexed="81"/>
            <rFont val="Tahoma"/>
            <family val="2"/>
          </rPr>
          <t>“N” = number of eligible participants for that metric within the demographic group. Eligibility depends on criteria like age, time in program, or screening completion.</t>
        </r>
      </text>
    </comment>
    <comment ref="L4" authorId="0" shapeId="0" xr:uid="{293AEBE9-D637-48EF-BD4B-E748E503ED7E}">
      <text>
        <r>
          <rPr>
            <sz val="9"/>
            <color indexed="81"/>
            <rFont val="Tahoma"/>
            <family val="2"/>
          </rPr>
          <t xml:space="preserve">“N” = number of eligible participants for that metric within the demographic group. Eligibility depends on criteria like age, time in program, or screening completion.
</t>
        </r>
      </text>
    </comment>
    <comment ref="N4" authorId="0" shapeId="0" xr:uid="{3F5DF950-8F2F-4B65-A704-569F96A53A27}">
      <text>
        <r>
          <rPr>
            <sz val="9"/>
            <color indexed="81"/>
            <rFont val="Tahoma"/>
            <family val="2"/>
          </rPr>
          <t>“N” = number of eligible participants for that metric within the demographic group. Eligibility depends on criteria like age, time in program, or screening completion.</t>
        </r>
      </text>
    </comment>
    <comment ref="P4" authorId="0" shapeId="0" xr:uid="{5481F313-CEB0-4520-8D2B-CDBF1A4B3AC8}">
      <text>
        <r>
          <rPr>
            <sz val="9"/>
            <color indexed="81"/>
            <rFont val="Tahoma"/>
            <family val="2"/>
          </rPr>
          <t>“N” = number of eligible participants for that metric within the demographic group. Eligibility depends on criteria like age, time in program, or screening completion.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<sst xmlns="http://schemas.openxmlformats.org/spreadsheetml/2006/main" count="241" uniqueCount="160">
  <si>
    <t>County Name</t>
  </si>
  <si>
    <t>Name of EBP Model</t>
  </si>
  <si>
    <t>Fiscal Year</t>
  </si>
  <si>
    <t>Report Completed By</t>
  </si>
  <si>
    <t>Email Address</t>
  </si>
  <si>
    <t xml:space="preserve">Calaveras  </t>
  </si>
  <si>
    <t>Counties</t>
  </si>
  <si>
    <t>Today's Date</t>
  </si>
  <si>
    <t>Start of Quarter</t>
  </si>
  <si>
    <t>End of Quarter</t>
  </si>
  <si>
    <t xml:space="preserve">Alameda  </t>
  </si>
  <si>
    <t xml:space="preserve">Alpine  </t>
  </si>
  <si>
    <t xml:space="preserve">Amador  </t>
  </si>
  <si>
    <t xml:space="preserve">Butte  </t>
  </si>
  <si>
    <t xml:space="preserve">Colusa  </t>
  </si>
  <si>
    <t xml:space="preserve">Contra Costa  </t>
  </si>
  <si>
    <t xml:space="preserve">Del Norte  </t>
  </si>
  <si>
    <t xml:space="preserve">El Dorado  </t>
  </si>
  <si>
    <t xml:space="preserve">Fresno  </t>
  </si>
  <si>
    <t xml:space="preserve">Glenn  </t>
  </si>
  <si>
    <t xml:space="preserve">Humboldt  </t>
  </si>
  <si>
    <t xml:space="preserve">Imperial  </t>
  </si>
  <si>
    <t xml:space="preserve">Inyo  </t>
  </si>
  <si>
    <t xml:space="preserve">Kern  </t>
  </si>
  <si>
    <t xml:space="preserve">Kings  </t>
  </si>
  <si>
    <t xml:space="preserve">Lake  </t>
  </si>
  <si>
    <t xml:space="preserve">Lassen  </t>
  </si>
  <si>
    <t xml:space="preserve">Los Angeles  </t>
  </si>
  <si>
    <t xml:space="preserve">Madera  </t>
  </si>
  <si>
    <t xml:space="preserve">Marin  </t>
  </si>
  <si>
    <t xml:space="preserve">Mariposa  </t>
  </si>
  <si>
    <t xml:space="preserve">Mendocino  </t>
  </si>
  <si>
    <t xml:space="preserve">Merced  </t>
  </si>
  <si>
    <t xml:space="preserve">Modoc  </t>
  </si>
  <si>
    <t xml:space="preserve">Mono  </t>
  </si>
  <si>
    <t xml:space="preserve">Monterey  </t>
  </si>
  <si>
    <t xml:space="preserve">Napa  </t>
  </si>
  <si>
    <t xml:space="preserve">Nevada  </t>
  </si>
  <si>
    <t xml:space="preserve">Orange  </t>
  </si>
  <si>
    <t xml:space="preserve">Placer  </t>
  </si>
  <si>
    <t xml:space="preserve">Plumas  </t>
  </si>
  <si>
    <t xml:space="preserve">Riverside  </t>
  </si>
  <si>
    <t xml:space="preserve">Sacramento  </t>
  </si>
  <si>
    <t xml:space="preserve">San Benito  </t>
  </si>
  <si>
    <t xml:space="preserve">San Bernardino  </t>
  </si>
  <si>
    <t xml:space="preserve">San Diego  </t>
  </si>
  <si>
    <t xml:space="preserve">San Francisco  </t>
  </si>
  <si>
    <t xml:space="preserve">San Joaquin  </t>
  </si>
  <si>
    <t xml:space="preserve">San Luis Obispo  </t>
  </si>
  <si>
    <t xml:space="preserve">San Mateo  </t>
  </si>
  <si>
    <t xml:space="preserve">Santa Barbara  </t>
  </si>
  <si>
    <t xml:space="preserve">Santa Clara  </t>
  </si>
  <si>
    <t xml:space="preserve">Santa Cruz  </t>
  </si>
  <si>
    <t xml:space="preserve">Shasta  </t>
  </si>
  <si>
    <t xml:space="preserve">Sierra  </t>
  </si>
  <si>
    <t xml:space="preserve">Siskiyou  </t>
  </si>
  <si>
    <t xml:space="preserve">Solano  </t>
  </si>
  <si>
    <t xml:space="preserve">Sonoma  </t>
  </si>
  <si>
    <t xml:space="preserve">Stanislaus  </t>
  </si>
  <si>
    <t xml:space="preserve">Sutter  </t>
  </si>
  <si>
    <t xml:space="preserve">Tehama  </t>
  </si>
  <si>
    <t xml:space="preserve">Trinity  </t>
  </si>
  <si>
    <t xml:space="preserve">Tulare  </t>
  </si>
  <si>
    <t xml:space="preserve">Tuolumne  </t>
  </si>
  <si>
    <t xml:space="preserve">Ventura  </t>
  </si>
  <si>
    <t xml:space="preserve">Yolo  </t>
  </si>
  <si>
    <t xml:space="preserve">Yuba  </t>
  </si>
  <si>
    <t xml:space="preserve">Agency Name: </t>
  </si>
  <si>
    <t>Site Name:</t>
  </si>
  <si>
    <t>Child Identifier</t>
  </si>
  <si>
    <t>Program Start and End Dates</t>
  </si>
  <si>
    <t>DCFS/Probation Unique Identifier</t>
  </si>
  <si>
    <t>Child Date of Birth</t>
  </si>
  <si>
    <t>Child Sex</t>
  </si>
  <si>
    <t>Child Hispanic or Latino Ethnicity</t>
  </si>
  <si>
    <t>Child Race: White</t>
  </si>
  <si>
    <t>Child Race:  Black or African American</t>
  </si>
  <si>
    <t>Child Race:  Asian</t>
  </si>
  <si>
    <t>Child Race: Native Hawaiian or Other Pacific Islander</t>
  </si>
  <si>
    <t>Child Race: American Indian or Alaska Native</t>
  </si>
  <si>
    <t>Child Race: Declined</t>
  </si>
  <si>
    <t>Child Race: Unknown</t>
  </si>
  <si>
    <t>Program Start Date</t>
  </si>
  <si>
    <t>Program End Date</t>
  </si>
  <si>
    <t>Date Child Specific Prevention Plan Start (Year One)</t>
  </si>
  <si>
    <t>Date Child Specific Prevention Plan Ended (Year One)</t>
  </si>
  <si>
    <t>Date Child Specific Prevention Plan Start (Year Two)</t>
  </si>
  <si>
    <t>Date Child Specific Prevention Plan Ended (Year Two)</t>
  </si>
  <si>
    <t>PCIT</t>
  </si>
  <si>
    <t>Is this therapist licensed?</t>
  </si>
  <si>
    <t>Has this therapist completed at least 3 hours of PCIT continuing education credit?</t>
  </si>
  <si>
    <t>Has this therapist completed basic and consultation training?</t>
  </si>
  <si>
    <t>Therapist First and Last Name</t>
  </si>
  <si>
    <t xml:space="preserve">% of caregivers who demonstrate improvement on the PRIDE skills. </t>
  </si>
  <si>
    <t>Did the caregiver demonstrate improvement on the PRIDE skills?</t>
  </si>
  <si>
    <t>Did the caregiver demonstrate goal criteria in Phase 2, Parent-Directed Interaction (PDI)?</t>
  </si>
  <si>
    <t>Did the caregiver have a decrease in ECBI score at service completion/discharge?</t>
  </si>
  <si>
    <t>If yes, was the child's behavior rated in the normal range (≤114) on their most recent ECBI Intensity Scale?</t>
  </si>
  <si>
    <t>Has more than one ECBI been completed for this child?</t>
  </si>
  <si>
    <t>Outcome Measures</t>
  </si>
  <si>
    <t>Measure</t>
  </si>
  <si>
    <t>Indicator</t>
  </si>
  <si>
    <t>Target</t>
  </si>
  <si>
    <t>Total</t>
  </si>
  <si>
    <t>Hispanic</t>
  </si>
  <si>
    <t>White</t>
  </si>
  <si>
    <t>Black or African American</t>
  </si>
  <si>
    <t>Asian</t>
  </si>
  <si>
    <t>Native Hawaiian or Other Pacific Islander</t>
  </si>
  <si>
    <t>American Indian or Alaska Native</t>
  </si>
  <si>
    <t>N</t>
  </si>
  <si>
    <t>%</t>
  </si>
  <si>
    <t>Increased Positive Parenting Practices</t>
  </si>
  <si>
    <t>Reduction in Negative Child Behaviors</t>
  </si>
  <si>
    <t>Percent</t>
  </si>
  <si>
    <t>90%</t>
  </si>
  <si>
    <t>% of cases were DPICS-IV was completed for every session, except session when the child is not present.</t>
  </si>
  <si>
    <t>Use of Dyadic Parent-Child Coding System (DPICS-IV)</t>
  </si>
  <si>
    <t>Use of Eyberg Child Behavior Inventory (ECBI) or Use of the Weekly Assessment of Child Behavior (WACB)</t>
  </si>
  <si>
    <t>100%</t>
  </si>
  <si>
    <t>% of therapists that have at least a master’s degree and are licensed as mental health practitioners.</t>
  </si>
  <si>
    <t>Meets Staffing Qualification Requirements</t>
  </si>
  <si>
    <t>% of therapists who complete at least 3 hours of PCIT Continuing Education credit.</t>
  </si>
  <si>
    <t>Provider Received &amp; Maintained Required Training</t>
  </si>
  <si>
    <t>% of therapists who complete basic and consultation training.</t>
  </si>
  <si>
    <t>Target Level</t>
  </si>
  <si>
    <t>% of cases where ECBI was completed for every session. OR % of cases where the WACB was completed for every session.</t>
  </si>
  <si>
    <t>Does this therapist have a master's degree or higher?</t>
  </si>
  <si>
    <r>
      <rPr>
        <b/>
        <i/>
        <sz val="11"/>
        <rFont val="Aptos Narrow"/>
        <family val="2"/>
        <scheme val="minor"/>
      </rPr>
      <t>Instructions for Completing the Spreadsheet</t>
    </r>
    <r>
      <rPr>
        <i/>
        <sz val="11"/>
        <rFont val="Aptos Narrow"/>
        <family val="2"/>
        <scheme val="minor"/>
      </rPr>
      <t xml:space="preserve">
Please enter all staff names and employment dates here. Use the dropdown menus where provided to ensure consistent responses and hover over cells to view notes for specific guidance on each field. Follow the flow of the spreadsheet, ensuring that cells dependent on a prior answer are completed appropriately. If a cell does not apply based on the answer to the previous cell, leave it blank and move to the next applicable field. Conditional formatting has been applied to some cells. If you encounter any issues with formatting or dropdown selections, reach out to the CDSS FFPS team for assistance: FFPSApreventionservices@dss.ca.gov</t>
    </r>
  </si>
  <si>
    <t xml:space="preserve">At case closure, % of children whose behavior is rated in the normal range (≤114) per the ECBI Intensity Scale. </t>
  </si>
  <si>
    <t>PCIT  
Child ID</t>
  </si>
  <si>
    <t>Employment Start Date</t>
  </si>
  <si>
    <t>Employment End Date</t>
  </si>
  <si>
    <t xml:space="preserve">% of caregivers who have a decrease in ECBI score at service completion/discharge. 
</t>
  </si>
  <si>
    <r>
      <t xml:space="preserve">% of caregivers who demonstrate goal criteria in Phase 2, Parent-Directed Interaction (PDI). 
</t>
    </r>
    <r>
      <rPr>
        <i/>
        <sz val="11"/>
        <color theme="1"/>
        <rFont val="Aptos Narrow"/>
        <family val="2"/>
        <scheme val="minor"/>
      </rPr>
      <t xml:space="preserve">Note: “Goal criteria” means at least 75% of caregivers’ commands meet criteria for being “effective”. </t>
    </r>
  </si>
  <si>
    <t>Report Type</t>
  </si>
  <si>
    <t>What month do you want the report period to start in?</t>
  </si>
  <si>
    <t>What year do you want the report period to start in?</t>
  </si>
  <si>
    <t>Reporting Period Start Date</t>
  </si>
  <si>
    <t>Reporting Period End Date</t>
  </si>
  <si>
    <t>Biannual</t>
  </si>
  <si>
    <t>Start of Reporting Period</t>
  </si>
  <si>
    <t>End of Reporting Period</t>
  </si>
  <si>
    <t>April</t>
  </si>
  <si>
    <t>Name of Agency providing PCIT to FFPSA candidates</t>
  </si>
  <si>
    <t>Name of Site providing PCIT to FFPSA candidates</t>
  </si>
  <si>
    <t>Was this therapist employed by your agency during the report period?</t>
  </si>
  <si>
    <t>Was this child engaged in services during the report period?</t>
  </si>
  <si>
    <t>Months Open at End of Report Period</t>
  </si>
  <si>
    <t>Did the case close during the report period?</t>
  </si>
  <si>
    <t>Has an ECBI or WACB been completed for every session so far?</t>
  </si>
  <si>
    <t>Was a DPICS-IV completed for every session so far except when the child was not present?</t>
  </si>
  <si>
    <t>Child Age at End of Report Period in months</t>
  </si>
  <si>
    <t>If the case closed, what was the total number of visits (as defined by the PCIT model) that the family received?</t>
  </si>
  <si>
    <t>Karuk Tribe</t>
  </si>
  <si>
    <t>Yurok Tribe</t>
  </si>
  <si>
    <r>
      <t xml:space="preserve">This sheet will populate automatically based on the data entered in the Fidelity tab. Be sure to choose the correct reporting period on the Cover Sheet tab. If you encounter any issues with formatting or dropdown selections, reach out to the CDSS FFPS team for assistance: FFPSApreventionservices@dss.ca.gov. To keep a copy of your aggregate fidelity data for each reporting period, save a copy of this sheet and "Outcomes_Aggregate". These sheets will overwrite whenever you add new data.
</t>
    </r>
    <r>
      <rPr>
        <sz val="11"/>
        <color rgb="FFFF0000"/>
        <rFont val="Aptos Narrow"/>
        <family val="2"/>
        <scheme val="minor"/>
      </rPr>
      <t>Reminder: The Required CWS-CARES Fidelity &amp; Outcomes Reports are completed every six months. Providers are responsible for uploading their own model fidelity and outcomes documentation via the FFPSA portal in CARES.</t>
    </r>
    <r>
      <rPr>
        <sz val="11"/>
        <color rgb="FF000000"/>
        <rFont val="Aptos Narrow"/>
        <family val="2"/>
        <scheme val="minor"/>
      </rPr>
      <t xml:space="preserve">
</t>
    </r>
    <r>
      <rPr>
        <b/>
        <sz val="11"/>
        <color rgb="FFFF0000"/>
        <rFont val="Aptos Narrow"/>
        <family val="2"/>
        <scheme val="minor"/>
      </rPr>
      <t>To prepare the Required CWS-CARES Fidelity &amp; Outcomes Report:</t>
    </r>
    <r>
      <rPr>
        <sz val="11"/>
        <color rgb="FFFF0000"/>
        <rFont val="Aptos Narrow"/>
        <family val="2"/>
        <scheme val="minor"/>
      </rPr>
      <t xml:space="preserve">
1. For data due in March: Set the reporting period to begin September 01 of the prior year and end February 28th, (29th on leap years) of the current year.
2. For data due October: Set the reporting period to begin March 01 of the current year and end August 31st, of the current year.
3. Use the numbers in the "Percent" columns on this spreadsheet for the Required CWS-CARES Fidelity &amp; Outcomes Report.</t>
    </r>
  </si>
  <si>
    <r>
      <t xml:space="preserve">This sheet will populate automatically based on the data entered in the "Outcomes" spreadsheet. Be sure to choose the correct reporting period on the Cover Sheet tab. Please review the notes in the "n" columns which describe who the n refers to.  If you encounter any issues with formatting or dropdown selections, reach out to the CDSS FFPS team for assistance: FFPSApreventionservices@dss.ca.gov. To keep a copy of your aggregate data for each reporting period, save a copy of this sheet and "Fidelity Aggregate". These sheets will overwrite whenever you add new data.
</t>
    </r>
    <r>
      <rPr>
        <sz val="11"/>
        <color rgb="FFFF0000"/>
        <rFont val="Aptos Narrow"/>
        <family val="2"/>
        <scheme val="minor"/>
      </rPr>
      <t xml:space="preserve">Reminder: The Required CWS-CARES Fidelity &amp; Outcomes Reports are completed every six months. Providers are responsible for uploading their own model fidelity and outcomes documentation via the FFPSA portal in CARES.
</t>
    </r>
    <r>
      <rPr>
        <b/>
        <sz val="11"/>
        <color rgb="FFFF0000"/>
        <rFont val="Aptos Narrow"/>
        <family val="2"/>
        <scheme val="minor"/>
      </rPr>
      <t>To prepare the Required CWS-CARES Fidelity &amp; Outcomes Report:</t>
    </r>
    <r>
      <rPr>
        <sz val="11"/>
        <color rgb="FFFF0000"/>
        <rFont val="Aptos Narrow"/>
        <family val="2"/>
        <scheme val="minor"/>
      </rPr>
      <t xml:space="preserve">
1. For data due in March: Set the reporting period to begin September 01 of the prior year and end February 28th, (29th on leap years) of the current year.
2. For data due in October: Set the reporting period to begin March 01 of the current year and end August 31st, of the current year.
3. Use the numbers in the "Total %" column on this spreadsheet for the outcomes on the Required CWS-CARES Fidelity &amp; Outcomes Report.</t>
    </r>
  </si>
  <si>
    <r>
      <rPr>
        <b/>
        <i/>
        <sz val="11"/>
        <rFont val="Aptos Narrow"/>
        <family val="2"/>
        <scheme val="minor"/>
      </rPr>
      <t xml:space="preserve">Instructions for Completing the Spreadsheet 
</t>
    </r>
    <r>
      <rPr>
        <i/>
        <sz val="11"/>
        <rFont val="Aptos Narrow"/>
        <family val="2"/>
        <scheme val="minor"/>
      </rPr>
      <t xml:space="preserve"> Use the dropdown menus where provided to ensure consistent responses and hover over cells to view notes for specific guidance on each field. Follow the flow of the spreadsheet, ensuring that cells dependent on a prior answer are completed appropriately. If a cell does not apply based on the answer to the previous cell, leave it blank and move to the next applicable field. Conditional formatting has been applied to some cells. If you encounter any issues with formatting or dropdown selections, reach out to the CDSS FFPS team for assistance: FFPSApreventionservices@dss.ca.gov</t>
    </r>
  </si>
  <si>
    <r>
      <rPr>
        <b/>
        <sz val="11"/>
        <color rgb="FF000000"/>
        <rFont val="Calibri"/>
        <family val="2"/>
      </rPr>
      <t>Instructions for Completing the Spreadsheet</t>
    </r>
    <r>
      <rPr>
        <sz val="11"/>
        <color rgb="FF000000"/>
        <rFont val="Calibri"/>
        <family val="2"/>
      </rPr>
      <t xml:space="preserve">
Each report period, one person from the county or community-based organization should complete row 3 of this cover sheet. Fill in every column. </t>
    </r>
    <r>
      <rPr>
        <b/>
        <sz val="11"/>
        <color rgb="FF000000"/>
        <rFont val="Calibri"/>
        <family val="2"/>
      </rPr>
      <t xml:space="preserve">Update the </t>
    </r>
    <r>
      <rPr>
        <b/>
        <i/>
        <sz val="11"/>
        <color rgb="FF000000"/>
        <rFont val="Calibri"/>
        <family val="2"/>
      </rPr>
      <t>Report Type, month you want the report period to start in</t>
    </r>
    <r>
      <rPr>
        <b/>
        <sz val="11"/>
        <color rgb="FF000000"/>
        <rFont val="Calibri"/>
        <family val="2"/>
      </rPr>
      <t xml:space="preserve">, and </t>
    </r>
    <r>
      <rPr>
        <b/>
        <i/>
        <sz val="11"/>
        <color rgb="FF000000"/>
        <rFont val="Calibri"/>
        <family val="2"/>
      </rPr>
      <t>year you want the report period to start in</t>
    </r>
    <r>
      <rPr>
        <b/>
        <sz val="11"/>
        <color rgb="FF000000"/>
        <rFont val="Calibri"/>
        <family val="2"/>
      </rPr>
      <t xml:space="preserve">, each time you report to keep the aggregate outcome and fidelity data accurate. Do not add more rows to this sheet. </t>
    </r>
    <r>
      <rPr>
        <sz val="11"/>
        <color rgb="FF000000"/>
        <rFont val="Calibri"/>
        <family val="2"/>
      </rPr>
      <t xml:space="preserve">If you encounter any issues with formatting or dropdown selections, reach out to the CDSS FFPS team for assistance: FFPSApreventionservices@dss.ca.gov. </t>
    </r>
    <r>
      <rPr>
        <b/>
        <sz val="11"/>
        <color rgb="FF000000"/>
        <rFont val="Calibri"/>
        <family val="2"/>
      </rPr>
      <t xml:space="preserve">To keep a copy of your aggregate data for each reporting period, save a copy of the "Outcomes Aggregate" and "Fidelity Aggregate" sheets. These sheets will overwrite whenever you add new data.
County CQI Teams may review aggregate fidelity and outcome data on a quarterly basis. Use columns E,F,and G below to select the appropriate quarter in advance of the team meetings.
</t>
    </r>
    <r>
      <rPr>
        <b/>
        <sz val="11"/>
        <color rgb="FFFF0000"/>
        <rFont val="Calibri"/>
        <family val="2"/>
      </rPr>
      <t>Reminder: The Required CWS-CARES Fidelity &amp; Outcomes Reports are completed every six months. Providers are responsible for uploading their own model fidelity and outcomes documentation via the FFPSA portal in CARES.</t>
    </r>
    <r>
      <rPr>
        <b/>
        <sz val="11"/>
        <color rgb="FF000000"/>
        <rFont val="Calibri"/>
        <family val="2"/>
      </rPr>
      <t xml:space="preserve">
</t>
    </r>
    <r>
      <rPr>
        <b/>
        <sz val="11"/>
        <rFont val="Calibri"/>
        <family val="2"/>
      </rPr>
      <t xml:space="preserve">To prepare the Required CWS-CARES Fidelity &amp; Outcomes Report:
1. For data due in March: Set the reporting period to begin September 01 of the prior year and end February 28th, (29th on leap years) of the current year.
2. For data in October: Set the reporting period to begin March 01 of the current year and end August 31st, of the current year.
</t>
    </r>
    <r>
      <rPr>
        <sz val="11"/>
        <color rgb="FF000000"/>
        <rFont val="Calibri"/>
        <family val="2"/>
      </rPr>
      <t xml:space="preserve">
</t>
    </r>
    <r>
      <rPr>
        <b/>
        <i/>
        <sz val="11"/>
        <color rgb="FF000000"/>
        <rFont val="Calibri"/>
        <family val="2"/>
      </rPr>
      <t>Updated October 12,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</si>
</sst>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1"/>
      <color rgb="FF006100"/>
      <name val="Aptos Narrow"/>
      <family val="2"/>
      <scheme val="minor"/>
    </font>
    <font>
      <sz val="11"/>
      <color rgb="FF9C5700"/>
      <name val="Aptos Narrow"/>
      <family val="2"/>
      <scheme val="minor"/>
    </font>
    <font>
      <b/>
      <sz val="11"/>
      <color theme="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Calibri"/>
      <family val="2"/>
    </font>
    <font>
      <b/>
      <sz val="11"/>
      <color rgb="FF000000"/>
      <name val="Calibri"/>
      <family val="2"/>
    </font>
    <font>
      <b/>
      <sz val="14"/>
      <color theme="1"/>
      <name val="Aptos Narrow"/>
      <family val="2"/>
      <scheme val="minor"/>
    </font>
    <font>
      <sz val="11"/>
      <color theme="1"/>
      <name val="Aptos Narrow"/>
      <family val="2"/>
      <scheme val="minor"/>
    </font>
    <font>
      <b/>
      <sz val="14"/>
      <color theme="0"/>
      <name val="Aptos Narrow"/>
      <family val="2"/>
      <scheme val="minor"/>
    </font>
    <font>
      <i/>
      <sz val="11"/>
      <color theme="1"/>
      <name val="Aptos Display"/>
      <family val="2"/>
      <scheme val="major"/>
    </font>
    <font>
      <sz val="9"/>
      <color indexed="81"/>
      <name val="Tahoma"/>
      <family val="2"/>
    </font>
    <font>
      <i/>
      <sz val="11"/>
      <color theme="1"/>
      <name val="Aptos Narrow"/>
      <family val="2"/>
      <scheme val="minor"/>
    </font>
    <font>
      <i/>
      <sz val="11"/>
      <name val="Aptos Narrow"/>
      <family val="2"/>
      <scheme val="minor"/>
    </font>
    <font>
      <b/>
      <i/>
      <sz val="11"/>
      <name val="Aptos Narrow"/>
      <family val="2"/>
      <scheme val="minor"/>
    </font>
    <font>
      <sz val="11"/>
      <color rgb="FF000000"/>
      <name val="Aptos Narrow"/>
      <family val="2"/>
      <scheme val="minor"/>
    </font>
    <font>
      <b/>
      <i/>
      <sz val="11"/>
      <color rgb="FF000000"/>
      <name val="Calibri"/>
      <family val="2"/>
    </font>
    <font>
      <b/>
      <sz val="11"/>
      <color rgb="FFFF0000"/>
      <name val="Calibri"/>
      <family val="2"/>
    </font>
    <font>
      <sz val="11"/>
      <color rgb="FFFF0000"/>
      <name val="Aptos Narrow"/>
      <family val="2"/>
      <scheme val="minor"/>
    </font>
    <font>
      <b/>
      <sz val="11"/>
      <color rgb="FFFF0000"/>
      <name val="Aptos Narrow"/>
      <family val="2"/>
      <scheme val="minor"/>
    </font>
    <font>
      <b/>
      <sz val="11"/>
      <name val="Calibri"/>
      <family val="2"/>
    </font>
  </fonts>
  <fills count="17">
    <fill>
      <patternFill patternType="none"/>
    </fill>
    <fill>
      <patternFill patternType="gray125"/>
    </fill>
    <fill>
      <patternFill patternType="solid">
        <fgColor rgb="FFC6EFCE"/>
      </patternFill>
    </fill>
    <fill>
      <patternFill patternType="solid">
        <fgColor rgb="FFFFEB9C"/>
      </patternFill>
    </fill>
    <fill>
      <patternFill patternType="solid">
        <fgColor rgb="FFA5A5A5"/>
      </patternFill>
    </fill>
    <fill>
      <patternFill patternType="solid">
        <fgColor theme="7" tint="0.79998168889431442"/>
        <bgColor indexed="65"/>
      </patternFill>
    </fill>
    <fill>
      <patternFill patternType="solid">
        <fgColor theme="8"/>
      </patternFill>
    </fill>
    <fill>
      <patternFill patternType="solid">
        <fgColor theme="9" tint="0.79998168889431442"/>
        <bgColor indexed="65"/>
      </patternFill>
    </fill>
    <fill>
      <patternFill patternType="solid">
        <fgColor theme="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tint="-0.14996795556505021"/>
        <bgColor indexed="64"/>
      </patternFill>
    </fill>
    <fill>
      <patternFill patternType="solid">
        <fgColor theme="9" tint="0.79998168889431442"/>
        <bgColor indexed="64"/>
      </patternFill>
    </fill>
    <fill>
      <patternFill patternType="solid">
        <fgColor theme="8" tint="0.59999389629810485"/>
        <bgColor rgb="FFFFCCFF"/>
      </patternFill>
    </fill>
    <fill>
      <patternFill patternType="solid">
        <fgColor theme="8" tint="0.59999389629810485"/>
        <bgColor indexed="64"/>
      </patternFill>
    </fill>
    <fill>
      <patternFill patternType="solid">
        <fgColor theme="5" tint="0.79998168889431442"/>
        <bgColor rgb="FFFFFFCC"/>
      </patternFill>
    </fill>
    <fill>
      <patternFill patternType="solid">
        <fgColor theme="5" tint="0.79998168889431442"/>
        <bgColor indexed="64"/>
      </patternFill>
    </fill>
  </fills>
  <borders count="9">
    <border>
      <left/>
      <right/>
      <top/>
      <bottom/>
      <diagonal/>
    </border>
    <border>
      <left style="double">
        <color rgb="FF3F3F3F"/>
      </left>
      <right style="double">
        <color rgb="FF3F3F3F"/>
      </right>
      <top style="double">
        <color rgb="FF3F3F3F"/>
      </top>
      <bottom style="double">
        <color rgb="FF3F3F3F"/>
      </bottom>
      <diagonal/>
    </border>
    <border>
      <left/>
      <right/>
      <top style="medium">
        <color theme="8" tint="0.79998168889431442"/>
      </top>
      <bottom/>
      <diagonal/>
    </border>
    <border>
      <left style="double">
        <color rgb="FF3F3F3F"/>
      </left>
      <right/>
      <top/>
      <bottom/>
      <diagonal/>
    </border>
    <border>
      <left/>
      <right/>
      <top style="thin">
        <color theme="8" tint="0.79998168889431442"/>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theme="2"/>
      </left>
      <right style="thin">
        <color theme="2"/>
      </right>
      <top style="thin">
        <color theme="2"/>
      </top>
      <bottom style="thin">
        <color theme="2"/>
      </bottom>
      <diagonal/>
    </border>
    <border>
      <left style="medium">
        <color theme="8" tint="0.79998168889431442"/>
      </left>
      <right/>
      <top/>
      <bottom/>
      <diagonal/>
    </border>
  </borders>
  <cellStyleXfs count="9">
    <xf numFmtId="0" fontId="0" fillId="0" borderId="0"/>
    <xf numFmtId="0" fontId="2" fillId="2" borderId="0" applyNumberFormat="0" applyBorder="0" applyAlignment="0" applyProtection="0"/>
    <xf numFmtId="0" fontId="3" fillId="3" borderId="0" applyNumberFormat="0" applyBorder="0" applyAlignment="0" applyProtection="0"/>
    <xf numFmtId="0" fontId="4" fillId="4" borderId="1" applyNumberFormat="0" applyAlignment="0" applyProtection="0"/>
    <xf numFmtId="0" fontId="5" fillId="0" borderId="0" applyNumberFormat="0" applyFill="0" applyBorder="0" applyAlignment="0" applyProtection="0"/>
    <xf numFmtId="0" fontId="1" fillId="5" borderId="0" applyNumberFormat="0" applyBorder="0" applyAlignment="0" applyProtection="0"/>
    <xf numFmtId="0" fontId="7" fillId="6" borderId="0" applyNumberFormat="0" applyBorder="0" applyAlignment="0" applyProtection="0"/>
    <xf numFmtId="0" fontId="1" fillId="7" borderId="0" applyNumberFormat="0" applyBorder="0" applyAlignment="0" applyProtection="0"/>
    <xf numFmtId="9" fontId="1" fillId="0" borderId="0" applyFont="0" applyFill="0" applyBorder="0" applyAlignment="0" applyProtection="0"/>
  </cellStyleXfs>
  <cellXfs count="107">
    <xf numFmtId="0" fontId="0" fillId="0" borderId="0" xfId="0"/>
    <xf numFmtId="0" fontId="0" fillId="0" borderId="0" xfId="0" applyProtection="1">
      <protection locked="0"/>
    </xf>
    <xf numFmtId="2" fontId="0" fillId="0" borderId="0" xfId="0" applyNumberFormat="1" applyProtection="1">
      <protection locked="0"/>
    </xf>
    <xf numFmtId="0" fontId="6" fillId="0" borderId="0" xfId="0" applyFont="1" applyProtection="1">
      <protection locked="0"/>
    </xf>
    <xf numFmtId="14" fontId="0" fillId="0" borderId="0" xfId="0" applyNumberFormat="1" applyProtection="1">
      <protection locked="0"/>
    </xf>
    <xf numFmtId="14" fontId="0" fillId="0" borderId="0" xfId="0" applyNumberFormat="1"/>
    <xf numFmtId="0" fontId="5" fillId="0" borderId="0" xfId="4" applyAlignment="1" applyProtection="1">
      <alignment vertical="center"/>
      <protection locked="0"/>
    </xf>
    <xf numFmtId="0" fontId="10" fillId="0" borderId="0" xfId="0" applyFont="1" applyAlignment="1" applyProtection="1">
      <alignment horizontal="right"/>
      <protection locked="0"/>
    </xf>
    <xf numFmtId="0" fontId="11" fillId="7" borderId="0" xfId="7" applyFont="1" applyAlignment="1" applyProtection="1">
      <alignment horizontal="right"/>
      <protection locked="0"/>
    </xf>
    <xf numFmtId="0" fontId="2" fillId="2" borderId="2" xfId="1" applyBorder="1" applyAlignment="1" applyProtection="1">
      <alignment horizontal="center" vertical="center" wrapText="1"/>
      <protection locked="0"/>
    </xf>
    <xf numFmtId="0" fontId="4" fillId="4" borderId="3" xfId="3" applyBorder="1" applyAlignment="1" applyProtection="1">
      <alignment horizontal="centerContinuous" vertical="center" wrapText="1"/>
      <protection locked="0"/>
    </xf>
    <xf numFmtId="0" fontId="3" fillId="3" borderId="2" xfId="2" applyBorder="1" applyAlignment="1" applyProtection="1">
      <alignment horizontal="center" vertical="center" wrapText="1"/>
      <protection locked="0"/>
    </xf>
    <xf numFmtId="0" fontId="6" fillId="0" borderId="0" xfId="0" applyFont="1"/>
    <xf numFmtId="0" fontId="6" fillId="0" borderId="0" xfId="0" applyFont="1" applyAlignment="1">
      <alignment horizontal="center" vertical="center"/>
    </xf>
    <xf numFmtId="0" fontId="6" fillId="11" borderId="5" xfId="0" applyFont="1" applyFill="1" applyBorder="1" applyAlignment="1">
      <alignment horizontal="center" vertical="top"/>
    </xf>
    <xf numFmtId="0" fontId="6" fillId="0" borderId="0" xfId="0" applyFont="1" applyAlignment="1">
      <alignment horizontal="center" vertical="center" wrapText="1"/>
    </xf>
    <xf numFmtId="0" fontId="6" fillId="0" borderId="0" xfId="0" applyFont="1" applyAlignment="1">
      <alignment vertical="center" wrapText="1"/>
    </xf>
    <xf numFmtId="0" fontId="15" fillId="0" borderId="0" xfId="0" applyFont="1" applyAlignment="1">
      <alignment wrapText="1"/>
    </xf>
    <xf numFmtId="0" fontId="3" fillId="3" borderId="0" xfId="2" applyBorder="1" applyAlignment="1" applyProtection="1">
      <alignment horizontal="center" vertical="center" wrapText="1"/>
      <protection locked="0"/>
    </xf>
    <xf numFmtId="0" fontId="0" fillId="0" borderId="0" xfId="0" applyAlignment="1">
      <alignment horizontal="center" vertical="center"/>
    </xf>
    <xf numFmtId="0" fontId="6" fillId="0" borderId="0" xfId="0" applyFont="1" applyAlignment="1">
      <alignment wrapText="1"/>
    </xf>
    <xf numFmtId="9" fontId="6" fillId="0" borderId="0" xfId="8" applyFont="1" applyFill="1" applyBorder="1" applyAlignment="1">
      <alignment horizontal="center" vertical="center"/>
    </xf>
    <xf numFmtId="1" fontId="6" fillId="0" borderId="0" xfId="8" applyNumberFormat="1" applyFont="1" applyFill="1" applyBorder="1" applyAlignment="1">
      <alignment horizontal="center" vertical="center"/>
    </xf>
    <xf numFmtId="1" fontId="1" fillId="0" borderId="0" xfId="8" applyNumberFormat="1" applyFont="1" applyFill="1" applyBorder="1" applyAlignment="1">
      <alignment horizontal="center" vertical="center"/>
    </xf>
    <xf numFmtId="9" fontId="0" fillId="0" borderId="0" xfId="8" applyFont="1" applyFill="1" applyBorder="1" applyAlignment="1">
      <alignment horizontal="center" vertical="center"/>
    </xf>
    <xf numFmtId="1" fontId="0" fillId="0" borderId="0" xfId="8" applyNumberFormat="1" applyFont="1" applyFill="1" applyBorder="1" applyAlignment="1">
      <alignment horizontal="center" vertical="center"/>
    </xf>
    <xf numFmtId="10" fontId="0" fillId="0" borderId="0" xfId="8" applyNumberFormat="1" applyFont="1" applyFill="1" applyBorder="1" applyAlignment="1">
      <alignment horizontal="center" vertical="center"/>
    </xf>
    <xf numFmtId="0" fontId="16" fillId="0" borderId="0" xfId="4" applyFont="1" applyAlignment="1" applyProtection="1">
      <alignment vertical="center" wrapText="1"/>
      <protection locked="0"/>
    </xf>
    <xf numFmtId="0" fontId="4" fillId="0" borderId="4"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49" fontId="6" fillId="0" borderId="0" xfId="0" applyNumberFormat="1" applyFont="1" applyAlignment="1">
      <alignment horizontal="center" vertical="center" wrapText="1"/>
    </xf>
    <xf numFmtId="0" fontId="4" fillId="4" borderId="0" xfId="3" applyBorder="1" applyAlignment="1" applyProtection="1">
      <alignment horizontal="centerContinuous" vertical="center" wrapText="1"/>
      <protection locked="0"/>
    </xf>
    <xf numFmtId="14" fontId="5" fillId="0" borderId="0" xfId="4" applyNumberFormat="1" applyAlignment="1" applyProtection="1">
      <alignment vertical="center"/>
      <protection locked="0"/>
    </xf>
    <xf numFmtId="14" fontId="4" fillId="4" borderId="0" xfId="3" applyNumberFormat="1" applyBorder="1" applyAlignment="1" applyProtection="1">
      <alignment horizontal="centerContinuous" vertical="center" wrapText="1"/>
      <protection locked="0"/>
    </xf>
    <xf numFmtId="14" fontId="4" fillId="0" borderId="0" xfId="0" applyNumberFormat="1" applyFont="1" applyAlignment="1" applyProtection="1">
      <alignment horizontal="center" vertical="center" wrapText="1"/>
      <protection locked="0"/>
    </xf>
    <xf numFmtId="0" fontId="13" fillId="0" borderId="0" xfId="0" applyFont="1" applyAlignment="1">
      <alignment vertical="top" wrapText="1"/>
    </xf>
    <xf numFmtId="1" fontId="0" fillId="0" borderId="0" xfId="0" applyNumberFormat="1" applyAlignment="1">
      <alignment horizontal="center" vertical="center"/>
    </xf>
    <xf numFmtId="9" fontId="0" fillId="0" borderId="0" xfId="0" applyNumberFormat="1" applyAlignment="1">
      <alignment horizontal="center" vertical="center"/>
    </xf>
    <xf numFmtId="10" fontId="0" fillId="0" borderId="0" xfId="0" applyNumberFormat="1" applyAlignment="1">
      <alignment horizontal="center" vertical="center"/>
    </xf>
    <xf numFmtId="0" fontId="0" fillId="0" borderId="7" xfId="0" applyBorder="1"/>
    <xf numFmtId="0" fontId="6" fillId="0" borderId="7" xfId="0" applyFont="1" applyBorder="1" applyAlignment="1">
      <alignment horizontal="center" vertical="center" wrapText="1"/>
    </xf>
    <xf numFmtId="0" fontId="6" fillId="0" borderId="7" xfId="0" applyFont="1" applyBorder="1" applyAlignment="1">
      <alignment horizontal="center" vertical="center"/>
    </xf>
    <xf numFmtId="0" fontId="6" fillId="9" borderId="7" xfId="0" applyFont="1" applyFill="1" applyBorder="1" applyAlignment="1">
      <alignment horizontal="center" vertical="center" wrapText="1"/>
    </xf>
    <xf numFmtId="0" fontId="6" fillId="10" borderId="7" xfId="0" applyFont="1" applyFill="1" applyBorder="1" applyAlignment="1">
      <alignment horizontal="center" vertical="center" wrapText="1"/>
    </xf>
    <xf numFmtId="0" fontId="6" fillId="11" borderId="7" xfId="0" applyFont="1" applyFill="1" applyBorder="1" applyAlignment="1">
      <alignment horizontal="center" vertical="center" wrapText="1"/>
    </xf>
    <xf numFmtId="9" fontId="6" fillId="0" borderId="7" xfId="0" applyNumberFormat="1" applyFont="1" applyBorder="1" applyAlignment="1">
      <alignment horizontal="center" vertical="center"/>
    </xf>
    <xf numFmtId="0" fontId="0" fillId="9" borderId="7" xfId="8" applyNumberFormat="1" applyFont="1" applyFill="1" applyBorder="1" applyAlignment="1">
      <alignment horizontal="center" vertical="center"/>
    </xf>
    <xf numFmtId="9" fontId="0" fillId="9" borderId="7" xfId="8" applyFont="1" applyFill="1" applyBorder="1" applyAlignment="1">
      <alignment horizontal="center" vertical="center"/>
    </xf>
    <xf numFmtId="9" fontId="0" fillId="10" borderId="7" xfId="8" applyFont="1" applyFill="1" applyBorder="1" applyAlignment="1">
      <alignment horizontal="center" vertical="center"/>
    </xf>
    <xf numFmtId="0" fontId="0" fillId="11" borderId="7" xfId="8" applyNumberFormat="1" applyFont="1" applyFill="1" applyBorder="1" applyAlignment="1">
      <alignment horizontal="center" vertical="center"/>
    </xf>
    <xf numFmtId="14" fontId="0" fillId="11" borderId="7" xfId="8" applyNumberFormat="1" applyFont="1" applyFill="1" applyBorder="1" applyAlignment="1">
      <alignment horizontal="center" vertical="center"/>
    </xf>
    <xf numFmtId="0" fontId="0" fillId="0" borderId="7" xfId="0" applyBorder="1" applyAlignment="1">
      <alignment horizontal="left" vertical="center" wrapText="1"/>
    </xf>
    <xf numFmtId="1" fontId="0" fillId="9" borderId="7" xfId="8" applyNumberFormat="1" applyFont="1" applyFill="1" applyBorder="1" applyAlignment="1">
      <alignment horizontal="center" vertical="center"/>
    </xf>
    <xf numFmtId="1" fontId="0" fillId="10" borderId="7" xfId="8" applyNumberFormat="1" applyFont="1" applyFill="1" applyBorder="1" applyAlignment="1">
      <alignment horizontal="center" vertical="center"/>
    </xf>
    <xf numFmtId="1" fontId="0" fillId="11" borderId="7" xfId="8" applyNumberFormat="1" applyFont="1" applyFill="1" applyBorder="1" applyAlignment="1">
      <alignment horizontal="center" vertical="center"/>
    </xf>
    <xf numFmtId="0" fontId="0" fillId="10" borderId="7" xfId="8" applyNumberFormat="1" applyFont="1" applyFill="1" applyBorder="1" applyAlignment="1">
      <alignment horizontal="center" vertical="center"/>
    </xf>
    <xf numFmtId="0" fontId="0" fillId="0" borderId="7" xfId="0" applyBorder="1" applyAlignment="1">
      <alignment vertical="top" wrapText="1"/>
    </xf>
    <xf numFmtId="9" fontId="0" fillId="11" borderId="7" xfId="8" applyFont="1" applyFill="1" applyBorder="1" applyAlignment="1">
      <alignment horizontal="center" vertical="center"/>
    </xf>
    <xf numFmtId="1" fontId="1" fillId="0" borderId="7" xfId="8" applyNumberFormat="1" applyFont="1" applyBorder="1" applyAlignment="1">
      <alignment horizontal="center" vertical="center"/>
    </xf>
    <xf numFmtId="1" fontId="1" fillId="0" borderId="7" xfId="8" applyNumberFormat="1" applyFont="1" applyBorder="1" applyAlignment="1">
      <alignment horizontal="center" vertical="center" wrapText="1"/>
    </xf>
    <xf numFmtId="9" fontId="1" fillId="0" borderId="7" xfId="8" applyFont="1" applyBorder="1" applyAlignment="1">
      <alignment horizontal="center" vertical="center"/>
    </xf>
    <xf numFmtId="0" fontId="6" fillId="12" borderId="7" xfId="0" applyFont="1" applyFill="1" applyBorder="1" applyAlignment="1">
      <alignment horizontal="center" vertical="center" wrapText="1"/>
    </xf>
    <xf numFmtId="0" fontId="0" fillId="12" borderId="7" xfId="8" applyNumberFormat="1" applyFont="1" applyFill="1" applyBorder="1" applyAlignment="1">
      <alignment horizontal="center" vertical="center"/>
    </xf>
    <xf numFmtId="9" fontId="0" fillId="12" borderId="7" xfId="8" applyFont="1" applyFill="1" applyBorder="1" applyAlignment="1">
      <alignment horizontal="center" vertical="center"/>
    </xf>
    <xf numFmtId="1" fontId="0" fillId="12" borderId="7" xfId="8" applyNumberFormat="1" applyFont="1" applyFill="1" applyBorder="1" applyAlignment="1">
      <alignment horizontal="center" vertical="center"/>
    </xf>
    <xf numFmtId="0" fontId="0" fillId="9" borderId="7" xfId="0" applyFill="1" applyBorder="1" applyAlignment="1">
      <alignment horizontal="center" vertical="center"/>
    </xf>
    <xf numFmtId="0" fontId="6" fillId="13" borderId="7" xfId="0" applyFont="1" applyFill="1" applyBorder="1" applyAlignment="1">
      <alignment horizontal="center" vertical="center" wrapText="1"/>
    </xf>
    <xf numFmtId="0" fontId="0" fillId="13" borderId="7" xfId="8" applyNumberFormat="1" applyFont="1" applyFill="1" applyBorder="1" applyAlignment="1">
      <alignment horizontal="center" vertical="center"/>
    </xf>
    <xf numFmtId="9" fontId="0" fillId="13" borderId="7" xfId="8" applyFont="1" applyFill="1" applyBorder="1" applyAlignment="1">
      <alignment horizontal="center" vertical="center"/>
    </xf>
    <xf numFmtId="0" fontId="0" fillId="14" borderId="7" xfId="0" applyFill="1" applyBorder="1" applyAlignment="1">
      <alignment horizontal="center" vertical="center"/>
    </xf>
    <xf numFmtId="0" fontId="6" fillId="15" borderId="7" xfId="0" applyFont="1" applyFill="1" applyBorder="1" applyAlignment="1">
      <alignment horizontal="center" vertical="center" wrapText="1"/>
    </xf>
    <xf numFmtId="0" fontId="0" fillId="16" borderId="7" xfId="0" applyFill="1" applyBorder="1" applyAlignment="1">
      <alignment horizontal="center" vertical="center"/>
    </xf>
    <xf numFmtId="9" fontId="0" fillId="15" borderId="7" xfId="8" applyFont="1" applyFill="1" applyBorder="1" applyAlignment="1">
      <alignment horizontal="center" vertical="center"/>
    </xf>
    <xf numFmtId="1" fontId="0" fillId="15" borderId="7" xfId="8" applyNumberFormat="1" applyFont="1" applyFill="1" applyBorder="1" applyAlignment="1">
      <alignment horizontal="center" vertical="center"/>
    </xf>
    <xf numFmtId="0" fontId="0" fillId="15" borderId="7" xfId="8" applyNumberFormat="1" applyFont="1" applyFill="1" applyBorder="1" applyAlignment="1">
      <alignment horizontal="center" vertical="center"/>
    </xf>
    <xf numFmtId="0" fontId="2" fillId="2" borderId="0" xfId="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0" fillId="12" borderId="0" xfId="0" applyFill="1"/>
    <xf numFmtId="0" fontId="0" fillId="0" borderId="0" xfId="0" applyAlignment="1">
      <alignment vertical="center" wrapText="1"/>
    </xf>
    <xf numFmtId="0" fontId="7" fillId="6" borderId="0" xfId="6" applyProtection="1"/>
    <xf numFmtId="2" fontId="7" fillId="6" borderId="0" xfId="6" applyNumberFormat="1" applyAlignment="1" applyProtection="1">
      <alignment wrapText="1"/>
    </xf>
    <xf numFmtId="1" fontId="0" fillId="0" borderId="0" xfId="0" applyNumberFormat="1" applyProtection="1">
      <protection locked="0"/>
    </xf>
    <xf numFmtId="2" fontId="0" fillId="0" borderId="0" xfId="0" applyNumberFormat="1"/>
    <xf numFmtId="14" fontId="0" fillId="12" borderId="0" xfId="0" applyNumberFormat="1" applyFill="1"/>
    <xf numFmtId="0" fontId="8" fillId="0" borderId="0" xfId="0" applyFont="1" applyAlignment="1">
      <alignment vertical="center" wrapText="1"/>
    </xf>
    <xf numFmtId="0" fontId="0" fillId="0" borderId="0" xfId="0" applyAlignment="1">
      <alignment vertical="center" wrapText="1"/>
    </xf>
    <xf numFmtId="0" fontId="1" fillId="5" borderId="0" xfId="5" applyAlignment="1" applyProtection="1">
      <alignment horizontal="right"/>
      <protection locked="0"/>
    </xf>
    <xf numFmtId="0" fontId="16" fillId="0" borderId="0" xfId="4" applyFont="1" applyAlignment="1" applyProtection="1">
      <alignment horizontal="left" vertical="top" wrapText="1"/>
      <protection locked="0"/>
    </xf>
    <xf numFmtId="0" fontId="16" fillId="0" borderId="0" xfId="4" applyFont="1" applyAlignment="1" applyProtection="1">
      <alignment horizontal="center" vertical="center" wrapText="1"/>
      <protection locked="0"/>
    </xf>
    <xf numFmtId="0" fontId="5" fillId="0" borderId="0" xfId="4" applyAlignment="1" applyProtection="1">
      <alignment horizontal="center" vertical="center" wrapText="1"/>
      <protection locked="0"/>
    </xf>
    <xf numFmtId="0" fontId="1" fillId="5" borderId="0" xfId="5" applyBorder="1" applyAlignment="1" applyProtection="1">
      <alignment horizontal="right"/>
      <protection locked="0"/>
    </xf>
    <xf numFmtId="0" fontId="0" fillId="0" borderId="7" xfId="0" applyBorder="1" applyAlignment="1">
      <alignment horizontal="left" vertical="top" wrapText="1"/>
    </xf>
    <xf numFmtId="0" fontId="0" fillId="0" borderId="0" xfId="0"/>
    <xf numFmtId="0" fontId="6" fillId="0" borderId="0" xfId="0" applyFont="1" applyAlignment="1">
      <alignment horizontal="right" vertical="top" wrapText="1"/>
    </xf>
    <xf numFmtId="0" fontId="6" fillId="0" borderId="7" xfId="0" applyFont="1" applyBorder="1" applyAlignment="1">
      <alignment horizontal="center" vertical="center" wrapText="1"/>
    </xf>
    <xf numFmtId="0" fontId="12" fillId="8" borderId="7" xfId="0" applyFont="1" applyFill="1" applyBorder="1" applyAlignment="1">
      <alignment horizontal="center"/>
    </xf>
    <xf numFmtId="0" fontId="6" fillId="0" borderId="7" xfId="0" applyFont="1" applyBorder="1" applyAlignment="1">
      <alignment horizontal="right" vertical="center" wrapText="1"/>
    </xf>
    <xf numFmtId="0" fontId="6" fillId="0" borderId="7" xfId="0" applyFont="1" applyBorder="1" applyAlignment="1">
      <alignment horizontal="center" vertical="center"/>
    </xf>
    <xf numFmtId="0" fontId="6" fillId="12" borderId="7" xfId="0" applyFont="1" applyFill="1" applyBorder="1" applyAlignment="1">
      <alignment horizontal="center" vertical="center" wrapText="1"/>
    </xf>
    <xf numFmtId="0" fontId="6" fillId="10" borderId="7" xfId="0" applyFont="1" applyFill="1" applyBorder="1" applyAlignment="1">
      <alignment horizontal="center" vertical="center" wrapText="1"/>
    </xf>
    <xf numFmtId="0" fontId="6" fillId="9" borderId="7" xfId="0" applyFont="1" applyFill="1" applyBorder="1" applyAlignment="1">
      <alignment horizontal="center" vertical="center" wrapText="1"/>
    </xf>
    <xf numFmtId="0" fontId="6" fillId="13" borderId="7" xfId="0" applyFont="1" applyFill="1" applyBorder="1" applyAlignment="1">
      <alignment horizontal="center" vertical="center" wrapText="1"/>
    </xf>
    <xf numFmtId="0" fontId="6" fillId="11" borderId="7" xfId="0" applyFont="1" applyFill="1" applyBorder="1" applyAlignment="1">
      <alignment horizontal="center" wrapText="1"/>
    </xf>
    <xf numFmtId="0" fontId="6" fillId="15" borderId="7" xfId="0" applyFont="1" applyFill="1" applyBorder="1" applyAlignment="1">
      <alignment horizontal="center" wrapText="1"/>
    </xf>
    <xf numFmtId="0" fontId="6" fillId="0" borderId="6" xfId="0" applyFont="1" applyBorder="1" applyAlignment="1">
      <alignment horizontal="center" vertical="center" wrapText="1"/>
    </xf>
    <xf numFmtId="0" fontId="6" fillId="0" borderId="0" xfId="0" applyFont="1" applyAlignment="1">
      <alignment horizontal="center" vertical="center" wrapText="1"/>
    </xf>
    <xf numFmtId="0" fontId="18" fillId="0" borderId="0" xfId="0" applyFont="1" applyAlignment="1">
      <alignment horizontal="left" vertical="top" wrapText="1"/>
    </xf>
  </cellXfs>
  <cellStyles count="9">
    <cellStyle name="20% - Accent4" xfId="5" builtinId="42"/>
    <cellStyle name="20% - Accent6" xfId="7" builtinId="50"/>
    <cellStyle name="Accent5" xfId="6" builtinId="45"/>
    <cellStyle name="Check Cell" xfId="3" builtinId="23"/>
    <cellStyle name="Explanatory Text" xfId="4" builtinId="53"/>
    <cellStyle name="Good" xfId="1" builtinId="26"/>
    <cellStyle name="Neutral" xfId="2" builtinId="28"/>
    <cellStyle name="Normal" xfId="0" builtinId="0"/>
    <cellStyle name="Percent" xfId="8" builtinId="5"/>
  </cellStyles>
  <dxfs count="42">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numFmt numFmtId="0" formatCode="General"/>
      <fill>
        <patternFill patternType="solid">
          <fgColor indexed="64"/>
          <bgColor theme="9" tint="0.79998168889431442"/>
        </patternFill>
      </fill>
      <protection locked="1" hidden="0"/>
    </dxf>
    <dxf>
      <numFmt numFmtId="0" formatCode="General"/>
      <fill>
        <patternFill patternType="solid">
          <fgColor indexed="64"/>
          <bgColor theme="9" tint="0.79998168889431442"/>
        </patternFill>
      </fill>
      <protection locked="1" hidden="0"/>
    </dxf>
    <dxf>
      <numFmt numFmtId="0" formatCode="General"/>
      <fill>
        <patternFill patternType="solid">
          <fgColor indexed="64"/>
          <bgColor theme="9" tint="0.79998168889431442"/>
        </patternFill>
      </fill>
      <protection locked="1" hidden="0"/>
    </dxf>
    <dxf>
      <numFmt numFmtId="19" formatCode="m/d/yyyy"/>
      <protection locked="0" hidden="0"/>
    </dxf>
    <dxf>
      <numFmt numFmtId="19" formatCode="m/d/yyyy"/>
      <protection locked="0" hidden="0"/>
    </dxf>
    <dxf>
      <numFmt numFmtId="19" formatCode="m/d/yyyy"/>
      <protection locked="0" hidden="0"/>
    </dxf>
    <dxf>
      <numFmt numFmtId="19" formatCode="m/d/yyyy"/>
      <protection locked="0" hidden="0"/>
    </dxf>
    <dxf>
      <numFmt numFmtId="0" formatCode="General"/>
      <fill>
        <patternFill patternType="solid">
          <fgColor indexed="64"/>
          <bgColor theme="9" tint="0.79998168889431442"/>
        </patternFill>
      </fill>
      <protection locked="1" hidden="0"/>
    </dxf>
    <dxf>
      <numFmt numFmtId="164" formatCode="mm/dd/yyyy"/>
      <protection locked="0" hidden="0"/>
    </dxf>
    <dxf>
      <numFmt numFmtId="164" formatCode="mm/dd/yyyy"/>
      <protection locked="0" hidden="0"/>
    </dxf>
    <dxf>
      <numFmt numFmtId="0" formatCode="General"/>
      <protection locked="1"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font>
        <b/>
        <i val="0"/>
        <strike val="0"/>
        <condense val="0"/>
        <extend val="0"/>
        <outline val="0"/>
        <shadow val="0"/>
        <u val="none"/>
        <vertAlign val="baseline"/>
        <sz val="11"/>
        <color auto="1"/>
        <name val="Aptos Narrow"/>
        <family val="2"/>
        <scheme val="minor"/>
      </font>
      <alignment horizontal="center" vertical="center" textRotation="0" wrapText="1" indent="0" justifyLastLine="0" shrinkToFit="0" readingOrder="0"/>
      <protection locked="0" hidden="0"/>
    </dxf>
    <dxf>
      <protection locked="0" hidden="0"/>
    </dxf>
    <dxf>
      <protection locked="0" hidden="0"/>
    </dxf>
    <dxf>
      <protection locked="0" hidden="0"/>
    </dxf>
    <dxf>
      <protection locked="0" hidden="0"/>
    </dxf>
    <dxf>
      <numFmt numFmtId="0" formatCode="General"/>
      <fill>
        <patternFill patternType="solid">
          <fgColor indexed="64"/>
          <bgColor theme="9" tint="0.79998168889431442"/>
        </patternFill>
      </fill>
      <protection locked="1" hidden="0"/>
    </dxf>
    <dxf>
      <numFmt numFmtId="19" formatCode="m/d/yyyy"/>
      <protection locked="0" hidden="0"/>
    </dxf>
    <dxf>
      <numFmt numFmtId="19" formatCode="m/d/yyyy"/>
      <protection locked="0" hidden="0"/>
    </dxf>
    <dxf>
      <protection locked="0" hidden="0"/>
    </dxf>
    <dxf>
      <protection locked="0" hidden="0"/>
    </dxf>
    <dxf>
      <font>
        <b/>
        <i val="0"/>
        <strike val="0"/>
        <condense val="0"/>
        <extend val="0"/>
        <outline val="0"/>
        <shadow val="0"/>
        <u val="none"/>
        <vertAlign val="baseline"/>
        <sz val="11"/>
        <color theme="1"/>
        <name val="Aptos Narrow"/>
        <family val="2"/>
        <scheme val="minor"/>
      </font>
    </dxf>
  </dxfs>
  <tableStyles count="0" defaultTableStyle="TableStyleMedium2" defaultPivotStyle="PivotStyleLight16"/>
  <colors>
    <mruColors>
      <color rgb="FF66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96AF83-0BE4-4BC5-8464-8DB49D79E799}" name="Table5" displayName="Table5" ref="A3:H100" totalsRowShown="0" headerRowDxfId="41" dataDxfId="40">
  <autoFilter ref="A3:H100" xr:uid="{C396AF83-0BE4-4BC5-8464-8DB49D79E799}"/>
  <tableColumns count="8">
    <tableColumn id="1" xr3:uid="{F250ED19-FDD0-4A57-91FC-5546A1EA252F}" name="Therapist First and Last Name" dataDxfId="39"/>
    <tableColumn id="2" xr3:uid="{F9DDC0D8-4742-4F57-97FD-845C916BDECD}" name="Employment Start Date" dataDxfId="38"/>
    <tableColumn id="3" xr3:uid="{9EEAD06A-18D9-4FA8-A394-735BAE61BA2F}" name="Employment End Date" dataDxfId="37"/>
    <tableColumn id="8" xr3:uid="{3C46B41C-C19E-490B-8615-91FC8456378C}" name="Was this therapist employed by your agency during the report period?" dataDxfId="36">
      <calculatedColumnFormula>IF(OR(A4="", B4=""), "",
   IF(AND(
         B4 &lt;= 'County Names to hide (2)'!$D$2,
         OR(C4="", C4 &gt;= 'County Names to hide (2)'!$C$2)
      ),
      "Yes",
      "No"
   )
)</calculatedColumnFormula>
    </tableColumn>
    <tableColumn id="4" xr3:uid="{08F6D6A4-B1E8-4266-9C0D-3618305BB668}" name="Has this therapist completed basic and consultation training?" dataDxfId="35"/>
    <tableColumn id="5" xr3:uid="{5E885288-2094-429A-A10E-F68916D8EE29}" name="Has this therapist completed at least 3 hours of PCIT continuing education credit?" dataDxfId="34"/>
    <tableColumn id="6" xr3:uid="{0EB3A4A9-C3DD-48A1-B52C-1A6456B90699}" name="Does this therapist have a master's degree or higher?" dataDxfId="33"/>
    <tableColumn id="7" xr3:uid="{4869C870-AFE6-4A62-951A-206157FD2374}" name="Is this therapist licensed?" dataDxfId="3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CC04445-EB16-4E23-B284-85C93D7E5EF9}" name="Table2" displayName="Table2" ref="A4:AD500" totalsRowShown="0" headerRowDxfId="31" dataDxfId="30">
  <autoFilter ref="A4:AD500" xr:uid="{8CC04445-EB16-4E23-B284-85C93D7E5EF9}"/>
  <tableColumns count="30">
    <tableColumn id="1" xr3:uid="{060AE97D-D5CD-45DC-896A-B8DEA2FB8D3D}" name="DCFS/Probation Unique Identifier" dataDxfId="29"/>
    <tableColumn id="2" xr3:uid="{DEF0C94D-4800-4152-9E44-6AE11AE79EB9}" name="PCIT  _x000a_Child ID" dataDxfId="28"/>
    <tableColumn id="3" xr3:uid="{ECA205D9-A391-45FC-ABE3-E15166752C9C}" name="Child Date of Birth" dataDxfId="27"/>
    <tableColumn id="4" xr3:uid="{FF05903C-A81F-436B-A053-F7DE33488B4C}" name="Child Sex" dataDxfId="26"/>
    <tableColumn id="5" xr3:uid="{41419C21-5347-4AC3-AD26-8ADD334605F5}" name="Child Hispanic or Latino Ethnicity" dataDxfId="25"/>
    <tableColumn id="6" xr3:uid="{B6944CC8-EB62-4335-8A28-E98A03EA9E56}" name="Child Race: White" dataDxfId="24"/>
    <tableColumn id="7" xr3:uid="{FD0DEB6F-F8AA-4416-8B05-75C53602298F}" name="Child Race:  Black or African American" dataDxfId="23"/>
    <tableColumn id="8" xr3:uid="{47378A2B-3228-47B7-A6E2-01322CBE50E1}" name="Child Race:  Asian" dataDxfId="22"/>
    <tableColumn id="9" xr3:uid="{F97E1E7A-2928-45D7-9958-D3C3369C8071}" name="Child Race: Native Hawaiian or Other Pacific Islander" dataDxfId="21"/>
    <tableColumn id="10" xr3:uid="{22600630-5CAB-4C21-908B-9856E9064EFB}" name="Child Race: American Indian or Alaska Native" dataDxfId="20"/>
    <tableColumn id="11" xr3:uid="{91EEC3C6-788D-4821-86A0-F29D3421C049}" name="Child Race: Declined" dataDxfId="19"/>
    <tableColumn id="12" xr3:uid="{46C2EC92-41DE-430A-9D7C-71B5FFD16C90}" name="Child Race: Unknown" dataDxfId="18">
      <calculatedColumnFormula>IF(COUNTIF(F6:K6, "Yes")&gt;0, "No", "Yes")</calculatedColumnFormula>
    </tableColumn>
    <tableColumn id="13" xr3:uid="{49926ADF-B200-4943-9DE8-0AE853F1E3B9}" name="Program Start Date" dataDxfId="17"/>
    <tableColumn id="14" xr3:uid="{B707E87E-B15A-438B-BC41-279573AC1E42}" name="Program End Date" dataDxfId="16"/>
    <tableColumn id="15" xr3:uid="{EE6D3021-D143-4EF3-997E-6F97F5D6BD00}" name="Was this child engaged in services during the report period?" dataDxfId="15">
      <calculatedColumnFormula>IF(OR(A5="", M5=""), "",
   IF(AND(
         M5 &lt;= 'County Names to hide (2)'!$D$2,
         OR(N5="", N5 &gt;= 'County Names to hide (2)'!$C$2)
      ),
      "Yes",
      "No"
   )
)</calculatedColumnFormula>
    </tableColumn>
    <tableColumn id="16" xr3:uid="{FD2091A4-1049-4207-ABFE-0BFD2CE033E6}" name="Date Child Specific Prevention Plan Start (Year One)" dataDxfId="14"/>
    <tableColumn id="17" xr3:uid="{FE4BF06C-7E4F-4522-8A28-76CDAB7C2706}" name="Date Child Specific Prevention Plan Ended (Year One)" dataDxfId="13"/>
    <tableColumn id="18" xr3:uid="{98CF4E25-C788-44BA-B3BF-19386F12EA58}" name="Date Child Specific Prevention Plan Start (Year Two)" dataDxfId="12"/>
    <tableColumn id="19" xr3:uid="{693DC81B-412D-4CF1-B04A-55742159C3BE}" name="Date Child Specific Prevention Plan Ended (Year Two)" dataDxfId="11"/>
    <tableColumn id="21" xr3:uid="{969A83B2-F6CD-4B5C-A6E1-69CDFFE3EF26}" name="Months Open at End of Report Period" dataDxfId="10">
      <calculatedColumnFormula>IF(Outcomes!M5="","",
   IF(AND(Outcomes!N5&lt;&gt;"",Outcomes!N5&lt;'County Names to hide (2)'!$C$2),0,
      ROUND((MIN(IF(Outcomes!N5="", 'County Names to hide (2)'!$D$2, Outcomes!N5),'County Names to hide (2)'!$D$2)-Outcomes!M5)/30,1)))</calculatedColumnFormula>
    </tableColumn>
    <tableColumn id="22" xr3:uid="{4E6D8286-8045-469F-8556-F36373DC9633}" name="Child Age at End of Report Period in months" dataDxfId="9">
      <calculatedColumnFormula>IF(Outcomes!C5="", "", DATEDIF(Outcomes!C5, 'County Names to hide (2)'!$D$2, "m"))</calculatedColumnFormula>
    </tableColumn>
    <tableColumn id="30" xr3:uid="{F14B8479-99E4-4673-9E70-4FCEE1F09B3E}" name="Did the case close during the report period?" dataDxfId="8">
      <calculatedColumnFormula>IF(OR(A5="", M5="", N5=""), "",
   IF(AND(
         N5 &gt;= 'County Names to hide (2)'!$C$2,
         N5 &lt;= 'County Names to hide (2)'!$D$2
      ),
      "Yes",
      "No"
   )
)</calculatedColumnFormula>
    </tableColumn>
    <tableColumn id="23" xr3:uid="{DBFFF1F0-76C6-4F89-A6AA-EFC9D6CC9992}" name="Has an ECBI or WACB been completed for every session so far?" dataDxfId="7"/>
    <tableColumn id="24" xr3:uid="{61ACBE25-CC54-466D-A783-F03360BD1D4B}" name="Was a DPICS-IV completed for every session so far except when the child was not present?" dataDxfId="6"/>
    <tableColumn id="25" xr3:uid="{B65BAAE0-27C0-4D5F-9F6F-D1E472658571}" name="Did the caregiver demonstrate improvement on the PRIDE skills?" dataDxfId="5"/>
    <tableColumn id="26" xr3:uid="{858CCF6B-B494-4043-B031-2F7FE18D6B70}" name="Did the caregiver demonstrate goal criteria in Phase 2, Parent-Directed Interaction (PDI)?" dataDxfId="4"/>
    <tableColumn id="31" xr3:uid="{9D747814-6968-45AB-9F92-10E2DFEABA68}" name="If the case closed, what was the total number of visits (as defined by the PCIT model) that the family received?" dataDxfId="3"/>
    <tableColumn id="27" xr3:uid="{FCE01954-882B-4DC4-84A3-8D5BA782E739}" name="Did the caregiver have a decrease in ECBI score at service completion/discharge?" dataDxfId="2"/>
    <tableColumn id="28" xr3:uid="{37AD7B89-D410-42BA-B349-97479DC60B5A}" name="Has more than one ECBI been completed for this child?" dataDxfId="1"/>
    <tableColumn id="29" xr3:uid="{EDB0256D-51CF-45A5-B23C-A3A880CC8450}" name="If yes, was the child's behavior rated in the normal range (≤114) on their most recent ECBI Intensity Scal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15D7F-15DE-483A-8FB4-E18A6C472E25}">
  <dimension ref="A1:E61"/>
  <sheetViews>
    <sheetView topLeftCell="A2" workbookViewId="0">
      <selection activeCell="A62" sqref="A62"/>
    </sheetView>
  </sheetViews>
  <sheetFormatPr defaultColWidth="8.7265625" defaultRowHeight="14.5" x14ac:dyDescent="0.35"/>
  <cols>
    <col min="1" max="1" width="16.453125" style="1" customWidth="1"/>
    <col min="2" max="2" width="32" style="1" customWidth="1"/>
    <col min="3" max="3" width="57.81640625" style="1" customWidth="1"/>
    <col min="4" max="4" width="38.81640625" style="1" customWidth="1"/>
    <col min="5" max="5" width="43.54296875" style="1" customWidth="1"/>
    <col min="6" max="16384" width="8.7265625" style="1"/>
  </cols>
  <sheetData>
    <row r="1" spans="1:5" x14ac:dyDescent="0.35">
      <c r="A1" s="3" t="s">
        <v>6</v>
      </c>
      <c r="B1" s="3" t="s">
        <v>7</v>
      </c>
      <c r="C1" s="3" t="s">
        <v>141</v>
      </c>
      <c r="D1" s="3" t="s">
        <v>142</v>
      </c>
    </row>
    <row r="2" spans="1:5" x14ac:dyDescent="0.35">
      <c r="A2" s="1" t="s">
        <v>10</v>
      </c>
      <c r="B2" s="4">
        <f ca="1">TODAY()</f>
        <v>46307</v>
      </c>
      <c r="C2" s="5">
        <f>Cover_Sheet2!$H3</f>
        <v>46113</v>
      </c>
      <c r="D2" s="5">
        <f>Cover_Sheet2!$I3</f>
        <v>46295</v>
      </c>
      <c r="E2" s="4">
        <f>EDATE('County Names to hide (2)'!$C$2,-6)</f>
        <v>45931</v>
      </c>
    </row>
    <row r="3" spans="1:5" x14ac:dyDescent="0.35">
      <c r="A3" s="1" t="s">
        <v>11</v>
      </c>
    </row>
    <row r="4" spans="1:5" x14ac:dyDescent="0.35">
      <c r="A4" s="1" t="s">
        <v>12</v>
      </c>
    </row>
    <row r="5" spans="1:5" x14ac:dyDescent="0.35">
      <c r="A5" s="1" t="s">
        <v>13</v>
      </c>
    </row>
    <row r="6" spans="1:5" x14ac:dyDescent="0.35">
      <c r="A6" s="1" t="s">
        <v>5</v>
      </c>
    </row>
    <row r="7" spans="1:5" x14ac:dyDescent="0.35">
      <c r="A7" s="1" t="s">
        <v>14</v>
      </c>
    </row>
    <row r="8" spans="1:5" x14ac:dyDescent="0.35">
      <c r="A8" s="1" t="s">
        <v>15</v>
      </c>
    </row>
    <row r="9" spans="1:5" x14ac:dyDescent="0.35">
      <c r="A9" s="1" t="s">
        <v>16</v>
      </c>
    </row>
    <row r="10" spans="1:5" x14ac:dyDescent="0.35">
      <c r="A10" s="1" t="s">
        <v>17</v>
      </c>
    </row>
    <row r="11" spans="1:5" x14ac:dyDescent="0.35">
      <c r="A11" s="1" t="s">
        <v>18</v>
      </c>
    </row>
    <row r="12" spans="1:5" x14ac:dyDescent="0.35">
      <c r="A12" s="1" t="s">
        <v>19</v>
      </c>
    </row>
    <row r="13" spans="1:5" x14ac:dyDescent="0.35">
      <c r="A13" s="1" t="s">
        <v>20</v>
      </c>
    </row>
    <row r="14" spans="1:5" x14ac:dyDescent="0.35">
      <c r="A14" s="1" t="s">
        <v>21</v>
      </c>
    </row>
    <row r="15" spans="1:5" x14ac:dyDescent="0.35">
      <c r="A15" s="1" t="s">
        <v>22</v>
      </c>
    </row>
    <row r="16" spans="1:5" x14ac:dyDescent="0.35">
      <c r="A16" s="1" t="s">
        <v>154</v>
      </c>
    </row>
    <row r="17" spans="1:1" x14ac:dyDescent="0.35">
      <c r="A17" s="1" t="s">
        <v>23</v>
      </c>
    </row>
    <row r="18" spans="1:1" x14ac:dyDescent="0.35">
      <c r="A18" s="1" t="s">
        <v>24</v>
      </c>
    </row>
    <row r="19" spans="1:1" x14ac:dyDescent="0.35">
      <c r="A19" s="1" t="s">
        <v>25</v>
      </c>
    </row>
    <row r="20" spans="1:1" x14ac:dyDescent="0.35">
      <c r="A20" s="1" t="s">
        <v>26</v>
      </c>
    </row>
    <row r="21" spans="1:1" x14ac:dyDescent="0.35">
      <c r="A21" s="1" t="s">
        <v>27</v>
      </c>
    </row>
    <row r="22" spans="1:1" x14ac:dyDescent="0.35">
      <c r="A22" s="1" t="s">
        <v>28</v>
      </c>
    </row>
    <row r="23" spans="1:1" x14ac:dyDescent="0.35">
      <c r="A23" s="1" t="s">
        <v>29</v>
      </c>
    </row>
    <row r="24" spans="1:1" x14ac:dyDescent="0.35">
      <c r="A24" s="1" t="s">
        <v>30</v>
      </c>
    </row>
    <row r="25" spans="1:1" x14ac:dyDescent="0.35">
      <c r="A25" s="1" t="s">
        <v>31</v>
      </c>
    </row>
    <row r="26" spans="1:1" x14ac:dyDescent="0.35">
      <c r="A26" s="1" t="s">
        <v>32</v>
      </c>
    </row>
    <row r="27" spans="1:1" x14ac:dyDescent="0.35">
      <c r="A27" s="1" t="s">
        <v>33</v>
      </c>
    </row>
    <row r="28" spans="1:1" x14ac:dyDescent="0.35">
      <c r="A28" s="1" t="s">
        <v>34</v>
      </c>
    </row>
    <row r="29" spans="1:1" x14ac:dyDescent="0.35">
      <c r="A29" s="1" t="s">
        <v>35</v>
      </c>
    </row>
    <row r="30" spans="1:1" x14ac:dyDescent="0.35">
      <c r="A30" s="1" t="s">
        <v>36</v>
      </c>
    </row>
    <row r="31" spans="1:1" x14ac:dyDescent="0.35">
      <c r="A31" s="1" t="s">
        <v>37</v>
      </c>
    </row>
    <row r="32" spans="1:1" x14ac:dyDescent="0.35">
      <c r="A32" s="1" t="s">
        <v>38</v>
      </c>
    </row>
    <row r="33" spans="1:1" x14ac:dyDescent="0.35">
      <c r="A33" s="1" t="s">
        <v>39</v>
      </c>
    </row>
    <row r="34" spans="1:1" x14ac:dyDescent="0.35">
      <c r="A34" s="1" t="s">
        <v>40</v>
      </c>
    </row>
    <row r="35" spans="1:1" x14ac:dyDescent="0.35">
      <c r="A35" s="1" t="s">
        <v>41</v>
      </c>
    </row>
    <row r="36" spans="1:1" x14ac:dyDescent="0.35">
      <c r="A36" s="1" t="s">
        <v>42</v>
      </c>
    </row>
    <row r="37" spans="1:1" x14ac:dyDescent="0.35">
      <c r="A37" s="1" t="s">
        <v>43</v>
      </c>
    </row>
    <row r="38" spans="1:1" x14ac:dyDescent="0.35">
      <c r="A38" s="1" t="s">
        <v>44</v>
      </c>
    </row>
    <row r="39" spans="1:1" x14ac:dyDescent="0.35">
      <c r="A39" s="1" t="s">
        <v>45</v>
      </c>
    </row>
    <row r="40" spans="1:1" x14ac:dyDescent="0.35">
      <c r="A40" s="1" t="s">
        <v>46</v>
      </c>
    </row>
    <row r="41" spans="1:1" x14ac:dyDescent="0.35">
      <c r="A41" s="1" t="s">
        <v>47</v>
      </c>
    </row>
    <row r="42" spans="1:1" x14ac:dyDescent="0.35">
      <c r="A42" s="1" t="s">
        <v>48</v>
      </c>
    </row>
    <row r="43" spans="1:1" x14ac:dyDescent="0.35">
      <c r="A43" s="1" t="s">
        <v>49</v>
      </c>
    </row>
    <row r="44" spans="1:1" x14ac:dyDescent="0.35">
      <c r="A44" s="1" t="s">
        <v>50</v>
      </c>
    </row>
    <row r="45" spans="1:1" x14ac:dyDescent="0.35">
      <c r="A45" s="1" t="s">
        <v>51</v>
      </c>
    </row>
    <row r="46" spans="1:1" x14ac:dyDescent="0.35">
      <c r="A46" s="1" t="s">
        <v>52</v>
      </c>
    </row>
    <row r="47" spans="1:1" x14ac:dyDescent="0.35">
      <c r="A47" s="1" t="s">
        <v>53</v>
      </c>
    </row>
    <row r="48" spans="1:1" x14ac:dyDescent="0.35">
      <c r="A48" s="1" t="s">
        <v>54</v>
      </c>
    </row>
    <row r="49" spans="1:1" x14ac:dyDescent="0.35">
      <c r="A49" s="1" t="s">
        <v>55</v>
      </c>
    </row>
    <row r="50" spans="1:1" x14ac:dyDescent="0.35">
      <c r="A50" s="1" t="s">
        <v>56</v>
      </c>
    </row>
    <row r="51" spans="1:1" x14ac:dyDescent="0.35">
      <c r="A51" s="1" t="s">
        <v>57</v>
      </c>
    </row>
    <row r="52" spans="1:1" x14ac:dyDescent="0.35">
      <c r="A52" s="1" t="s">
        <v>58</v>
      </c>
    </row>
    <row r="53" spans="1:1" x14ac:dyDescent="0.35">
      <c r="A53" s="1" t="s">
        <v>59</v>
      </c>
    </row>
    <row r="54" spans="1:1" x14ac:dyDescent="0.35">
      <c r="A54" s="1" t="s">
        <v>60</v>
      </c>
    </row>
    <row r="55" spans="1:1" x14ac:dyDescent="0.35">
      <c r="A55" s="1" t="s">
        <v>61</v>
      </c>
    </row>
    <row r="56" spans="1:1" x14ac:dyDescent="0.35">
      <c r="A56" s="1" t="s">
        <v>62</v>
      </c>
    </row>
    <row r="57" spans="1:1" x14ac:dyDescent="0.35">
      <c r="A57" s="1" t="s">
        <v>63</v>
      </c>
    </row>
    <row r="58" spans="1:1" x14ac:dyDescent="0.35">
      <c r="A58" s="1" t="s">
        <v>64</v>
      </c>
    </row>
    <row r="59" spans="1:1" x14ac:dyDescent="0.35">
      <c r="A59" s="1" t="s">
        <v>65</v>
      </c>
    </row>
    <row r="60" spans="1:1" x14ac:dyDescent="0.35">
      <c r="A60" s="1" t="s">
        <v>66</v>
      </c>
    </row>
    <row r="61" spans="1:1" x14ac:dyDescent="0.35">
      <c r="A61" s="1" t="s">
        <v>155</v>
      </c>
    </row>
  </sheetData>
  <sheetProtection select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B09AF-EF2C-427B-B392-B19D6C2513BC}">
  <sheetPr>
    <tabColor rgb="FFFFFF00"/>
  </sheetPr>
  <dimension ref="A1:L3"/>
  <sheetViews>
    <sheetView tabSelected="1" zoomScaleNormal="100" workbookViewId="0">
      <selection activeCell="C3" sqref="C3"/>
    </sheetView>
  </sheetViews>
  <sheetFormatPr defaultColWidth="8.7265625" defaultRowHeight="14.5" x14ac:dyDescent="0.35"/>
  <cols>
    <col min="1" max="2" width="24.54296875" customWidth="1"/>
    <col min="3" max="7" width="24.54296875" style="82" customWidth="1"/>
    <col min="8" max="8" width="25.81640625" customWidth="1"/>
    <col min="9" max="9" width="25.81640625" style="5" customWidth="1"/>
    <col min="10" max="10" width="16.7265625" customWidth="1"/>
    <col min="11" max="11" width="22.7265625" customWidth="1"/>
    <col min="12" max="12" width="34.81640625" customWidth="1"/>
    <col min="13" max="13" width="19.81640625" style="1" customWidth="1"/>
    <col min="14" max="16384" width="8.7265625" style="1"/>
  </cols>
  <sheetData>
    <row r="1" spans="1:12" ht="205.5" customHeight="1" x14ac:dyDescent="0.35">
      <c r="A1" s="84" t="s">
        <v>159</v>
      </c>
      <c r="B1" s="85"/>
      <c r="C1" s="85"/>
      <c r="D1" s="85"/>
      <c r="E1" s="85"/>
      <c r="F1" s="85"/>
      <c r="G1" s="85"/>
      <c r="H1" s="85"/>
      <c r="I1" s="78"/>
      <c r="J1" s="1"/>
      <c r="K1" s="1"/>
      <c r="L1" s="1"/>
    </row>
    <row r="2" spans="1:12" ht="29" x14ac:dyDescent="0.35">
      <c r="A2" s="79" t="s">
        <v>0</v>
      </c>
      <c r="B2" s="79" t="s">
        <v>1</v>
      </c>
      <c r="C2" s="80" t="s">
        <v>144</v>
      </c>
      <c r="D2" s="80" t="s">
        <v>145</v>
      </c>
      <c r="E2" s="80" t="s">
        <v>135</v>
      </c>
      <c r="F2" s="80" t="s">
        <v>136</v>
      </c>
      <c r="G2" s="80" t="s">
        <v>137</v>
      </c>
      <c r="H2" s="79" t="s">
        <v>138</v>
      </c>
      <c r="I2" s="79" t="s">
        <v>139</v>
      </c>
      <c r="J2" s="79" t="s">
        <v>2</v>
      </c>
      <c r="K2" s="79" t="s">
        <v>3</v>
      </c>
      <c r="L2" s="79" t="s">
        <v>4</v>
      </c>
    </row>
    <row r="3" spans="1:12" x14ac:dyDescent="0.35">
      <c r="A3" s="1" t="s">
        <v>11</v>
      </c>
      <c r="B3" s="1" t="s">
        <v>88</v>
      </c>
      <c r="C3" s="2"/>
      <c r="D3" s="2"/>
      <c r="E3" s="2" t="s">
        <v>140</v>
      </c>
      <c r="F3" s="2" t="s">
        <v>143</v>
      </c>
      <c r="G3" s="81">
        <v>2026</v>
      </c>
      <c r="H3" s="83">
        <f>DATE(G3, MONTH(DATEVALUE("1 "&amp;F3)), 1)</f>
        <v>46113</v>
      </c>
      <c r="I3" s="83" cm="1">
        <f t="array" ref="I3">_xlfn.IFS(
  E3="Monthly", EOMONTH(H3,0),
  E3="Quarterly", EOMONTH(H3,2),
  E3="Biannual", EOMONTH(H3,5),
  E3="Yearly", EOMONTH(H3,11)
)</f>
        <v>46295</v>
      </c>
      <c r="J3" s="1">
        <v>2027</v>
      </c>
      <c r="K3" s="1"/>
      <c r="L3" s="1"/>
    </row>
  </sheetData>
  <sheetProtection algorithmName="SHA-512" hashValue="rNyFkNBo2hfEP/NtoEMpRXSfnT4C2q1E6kBCUwToA8KYpljU0Hh53sI/iTSyjCCQPGc29ZH0Q8Ix/cykgr4U5g==" saltValue="KJO20EDXJotfn1AzJy6Pww==" spinCount="100000" sheet="1" objects="1" scenarios="1" selectLockedCells="1"/>
  <mergeCells count="1">
    <mergeCell ref="A1:H1"/>
  </mergeCells>
  <dataValidations count="5">
    <dataValidation type="whole" operator="greaterThanOrEqual" allowBlank="1" showInputMessage="1" showErrorMessage="1" sqref="G3" xr:uid="{634D9FC0-595F-4764-94AD-29D4CF1675BB}">
      <formula1>2026</formula1>
    </dataValidation>
    <dataValidation type="list" allowBlank="1" showInputMessage="1" showErrorMessage="1" sqref="F3" xr:uid="{DF1F7DFB-FD26-4183-90A0-4294E2BD12A0}">
      <formula1>"January,February,March,April,May,June,July,August,September,October,November,December"</formula1>
    </dataValidation>
    <dataValidation type="list" allowBlank="1" showInputMessage="1" showErrorMessage="1" sqref="E3" xr:uid="{1F5755AE-AE35-42A2-9252-80D28C988242}">
      <formula1>"Monthly, Quarterly, Biannual, Yearly"</formula1>
    </dataValidation>
    <dataValidation type="whole" allowBlank="1" showInputMessage="1" showErrorMessage="1" sqref="J1:J1048576" xr:uid="{43D2B873-EA1D-4D5D-815B-7AAF70CC9B47}">
      <formula1>2026</formula1>
      <formula2>3026</formula2>
    </dataValidation>
    <dataValidation type="whole" allowBlank="1" showInputMessage="1" showErrorMessage="1" sqref="E4:G1048576 C4:D1048576" xr:uid="{7F877A83-6BDB-4926-9BE4-21BAFAAECC69}">
      <formula1>1</formula1>
      <formula2>1000</formula2>
    </dataValidation>
  </dataValidations>
  <pageMargins left="0.75" right="0.75" top="1" bottom="1" header="0.5" footer="0.5"/>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DF4A49F-4EF8-4108-AA32-2795183AD197}">
          <x14:formula1>
            <xm:f>'County Names to hide (2)'!A2:A61</xm:f>
          </x14:formula1>
          <xm:sqref>A3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6CF39-6833-4DED-88B7-747E77E0A94C}">
  <sheetPr>
    <tabColor rgb="FFFFFF00"/>
  </sheetPr>
  <dimension ref="A1:H100"/>
  <sheetViews>
    <sheetView workbookViewId="0">
      <selection sqref="A1:E1"/>
    </sheetView>
  </sheetViews>
  <sheetFormatPr defaultColWidth="0" defaultRowHeight="14.5" zeroHeight="1" x14ac:dyDescent="0.35"/>
  <cols>
    <col min="1" max="1" width="28.453125" customWidth="1"/>
    <col min="2" max="2" width="30.7265625" customWidth="1"/>
    <col min="3" max="3" width="23.1796875" customWidth="1"/>
    <col min="4" max="4" width="21" customWidth="1"/>
    <col min="5" max="5" width="65.81640625" customWidth="1"/>
    <col min="6" max="6" width="71.90625" customWidth="1"/>
    <col min="7" max="7" width="38.6328125" customWidth="1"/>
    <col min="8" max="8" width="24.90625" customWidth="1"/>
    <col min="9" max="16384" width="8.7265625" hidden="1"/>
  </cols>
  <sheetData>
    <row r="1" spans="1:8" ht="79" customHeight="1" x14ac:dyDescent="0.35">
      <c r="A1" s="87" t="s">
        <v>128</v>
      </c>
      <c r="B1" s="87"/>
      <c r="C1" s="87"/>
      <c r="D1" s="87"/>
      <c r="E1" s="87"/>
      <c r="F1" s="27"/>
      <c r="G1" s="27"/>
    </row>
    <row r="2" spans="1:8" ht="18" customHeight="1" x14ac:dyDescent="0.45">
      <c r="A2" s="86" t="s">
        <v>67</v>
      </c>
      <c r="B2" s="86"/>
      <c r="C2" s="7"/>
      <c r="D2" s="8" t="s">
        <v>68</v>
      </c>
      <c r="F2" s="1"/>
      <c r="G2" s="27"/>
    </row>
    <row r="3" spans="1:8" ht="58" x14ac:dyDescent="0.35">
      <c r="A3" s="12" t="s">
        <v>92</v>
      </c>
      <c r="B3" s="12" t="s">
        <v>131</v>
      </c>
      <c r="C3" s="12" t="s">
        <v>132</v>
      </c>
      <c r="D3" s="20" t="s">
        <v>146</v>
      </c>
      <c r="E3" s="12" t="s">
        <v>91</v>
      </c>
      <c r="F3" s="12" t="s">
        <v>90</v>
      </c>
      <c r="G3" s="20" t="s">
        <v>127</v>
      </c>
      <c r="H3" s="12" t="s">
        <v>89</v>
      </c>
    </row>
    <row r="4" spans="1:8" s="1" customFormat="1" x14ac:dyDescent="0.35">
      <c r="B4" s="4"/>
      <c r="C4" s="4"/>
      <c r="D4" s="77" t="str">
        <f>IF(OR(A4="", B4=""), "",
   IF(AND(
         B4 &lt;= 'County Names to hide (2)'!$D$2,
         OR(C4="", C4 &gt;= 'County Names to hide (2)'!$C$2)
      ),
      "Yes",
      "No"
   )
)</f>
        <v/>
      </c>
    </row>
    <row r="5" spans="1:8" s="1" customFormat="1" x14ac:dyDescent="0.35">
      <c r="B5" s="4"/>
      <c r="C5" s="4"/>
      <c r="D5" s="77" t="str">
        <f>IF(OR(A5="", B5=""), "",
   IF(AND(
         B5 &lt;= 'County Names to hide (2)'!$D$2,
         OR(C5="", C5 &gt;= 'County Names to hide (2)'!$C$2)
      ),
      "Yes",
      "No"
   )
)</f>
        <v/>
      </c>
    </row>
    <row r="6" spans="1:8" s="1" customFormat="1" x14ac:dyDescent="0.35">
      <c r="B6" s="4"/>
      <c r="C6" s="4"/>
      <c r="D6" s="77" t="str">
        <f>IF(OR(A6="", B6=""), "",
   IF(AND(
         B6 &lt;= 'County Names to hide (2)'!$D$2,
         OR(C6="", C6 &gt;= 'County Names to hide (2)'!$C$2)
      ),
      "Yes",
      "No"
   )
)</f>
        <v/>
      </c>
    </row>
    <row r="7" spans="1:8" s="1" customFormat="1" x14ac:dyDescent="0.35">
      <c r="B7" s="4"/>
      <c r="C7" s="4"/>
      <c r="D7" s="77" t="str">
        <f>IF(OR(A7="", B7=""), "",
   IF(AND(
         B7 &lt;= 'County Names to hide (2)'!$D$2,
         OR(C7="", C7 &gt;= 'County Names to hide (2)'!$C$2)
      ),
      "Yes",
      "No"
   )
)</f>
        <v/>
      </c>
    </row>
    <row r="8" spans="1:8" s="1" customFormat="1" x14ac:dyDescent="0.35">
      <c r="B8" s="4"/>
      <c r="C8" s="4"/>
      <c r="D8" s="77" t="str">
        <f>IF(OR(A8="", B8=""), "",
   IF(AND(
         B8 &lt;= 'County Names to hide (2)'!$D$2,
         OR(C8="", C8 &gt;= 'County Names to hide (2)'!$C$2)
      ),
      "Yes",
      "No"
   )
)</f>
        <v/>
      </c>
    </row>
    <row r="9" spans="1:8" s="1" customFormat="1" x14ac:dyDescent="0.35">
      <c r="B9" s="4"/>
      <c r="C9" s="4"/>
      <c r="D9" s="77" t="str">
        <f>IF(OR(A9="", B9=""), "",
   IF(AND(
         B9 &lt;= 'County Names to hide (2)'!$D$2,
         OR(C9="", C9 &gt;= 'County Names to hide (2)'!$C$2)
      ),
      "Yes",
      "No"
   )
)</f>
        <v/>
      </c>
    </row>
    <row r="10" spans="1:8" s="1" customFormat="1" x14ac:dyDescent="0.35">
      <c r="B10" s="4"/>
      <c r="C10" s="4"/>
      <c r="D10" s="77" t="str">
        <f>IF(OR(A10="", B10=""), "",
   IF(AND(
         B10 &lt;= 'County Names to hide (2)'!$D$2,
         OR(C10="", C10 &gt;= 'County Names to hide (2)'!$C$2)
      ),
      "Yes",
      "No"
   )
)</f>
        <v/>
      </c>
    </row>
    <row r="11" spans="1:8" s="1" customFormat="1" x14ac:dyDescent="0.35">
      <c r="B11" s="4"/>
      <c r="C11" s="4"/>
      <c r="D11" s="77" t="str">
        <f>IF(OR(A11="", B11=""), "",
   IF(AND(
         B11 &lt;= 'County Names to hide (2)'!$D$2,
         OR(C11="", C11 &gt;= 'County Names to hide (2)'!$C$2)
      ),
      "Yes",
      "No"
   )
)</f>
        <v/>
      </c>
    </row>
    <row r="12" spans="1:8" s="1" customFormat="1" x14ac:dyDescent="0.35">
      <c r="B12" s="4"/>
      <c r="C12" s="4"/>
      <c r="D12" s="77" t="str">
        <f>IF(OR(A12="", B12=""), "",
   IF(AND(
         B12 &lt;= 'County Names to hide (2)'!$D$2,
         OR(C12="", C12 &gt;= 'County Names to hide (2)'!$C$2)
      ),
      "Yes",
      "No"
   )
)</f>
        <v/>
      </c>
    </row>
    <row r="13" spans="1:8" s="1" customFormat="1" x14ac:dyDescent="0.35">
      <c r="B13" s="4"/>
      <c r="C13" s="4"/>
      <c r="D13" s="77" t="str">
        <f>IF(OR(A13="", B13=""), "",
   IF(AND(
         B13 &lt;= 'County Names to hide (2)'!$D$2,
         OR(C13="", C13 &gt;= 'County Names to hide (2)'!$C$2)
      ),
      "Yes",
      "No"
   )
)</f>
        <v/>
      </c>
    </row>
    <row r="14" spans="1:8" s="1" customFormat="1" x14ac:dyDescent="0.35">
      <c r="B14" s="4"/>
      <c r="C14" s="4"/>
      <c r="D14" s="77" t="str">
        <f>IF(OR(A14="", B14=""), "",
   IF(AND(
         B14 &lt;= 'County Names to hide (2)'!$D$2,
         OR(C14="", C14 &gt;= 'County Names to hide (2)'!$C$2)
      ),
      "Yes",
      "No"
   )
)</f>
        <v/>
      </c>
    </row>
    <row r="15" spans="1:8" s="1" customFormat="1" x14ac:dyDescent="0.35">
      <c r="B15" s="4"/>
      <c r="C15" s="4"/>
      <c r="D15" s="77" t="str">
        <f>IF(OR(A15="", B15=""), "",
   IF(AND(
         B15 &lt;= 'County Names to hide (2)'!$D$2,
         OR(C15="", C15 &gt;= 'County Names to hide (2)'!$C$2)
      ),
      "Yes",
      "No"
   )
)</f>
        <v/>
      </c>
    </row>
    <row r="16" spans="1:8" s="1" customFormat="1" x14ac:dyDescent="0.35">
      <c r="B16" s="4"/>
      <c r="C16" s="4"/>
      <c r="D16" s="77" t="str">
        <f>IF(OR(A16="", B16=""), "",
   IF(AND(
         B16 &lt;= 'County Names to hide (2)'!$D$2,
         OR(C16="", C16 &gt;= 'County Names to hide (2)'!$C$2)
      ),
      "Yes",
      "No"
   )
)</f>
        <v/>
      </c>
    </row>
    <row r="17" spans="2:4" s="1" customFormat="1" x14ac:dyDescent="0.35">
      <c r="B17" s="4"/>
      <c r="C17" s="4"/>
      <c r="D17" s="77" t="str">
        <f>IF(OR(A17="", B17=""), "",
   IF(AND(
         B17 &lt;= 'County Names to hide (2)'!$D$2,
         OR(C17="", C17 &gt;= 'County Names to hide (2)'!$C$2)
      ),
      "Yes",
      "No"
   )
)</f>
        <v/>
      </c>
    </row>
    <row r="18" spans="2:4" s="1" customFormat="1" x14ac:dyDescent="0.35">
      <c r="B18" s="4"/>
      <c r="C18" s="4"/>
      <c r="D18" s="77" t="str">
        <f>IF(OR(A18="", B18=""), "",
   IF(AND(
         B18 &lt;= 'County Names to hide (2)'!$D$2,
         OR(C18="", C18 &gt;= 'County Names to hide (2)'!$C$2)
      ),
      "Yes",
      "No"
   )
)</f>
        <v/>
      </c>
    </row>
    <row r="19" spans="2:4" s="1" customFormat="1" x14ac:dyDescent="0.35">
      <c r="B19" s="4"/>
      <c r="C19" s="4"/>
      <c r="D19" s="77" t="str">
        <f>IF(OR(A19="", B19=""), "",
   IF(AND(
         B19 &lt;= 'County Names to hide (2)'!$D$2,
         OR(C19="", C19 &gt;= 'County Names to hide (2)'!$C$2)
      ),
      "Yes",
      "No"
   )
)</f>
        <v/>
      </c>
    </row>
    <row r="20" spans="2:4" s="1" customFormat="1" x14ac:dyDescent="0.35">
      <c r="B20" s="4"/>
      <c r="C20" s="4"/>
      <c r="D20" s="77" t="str">
        <f>IF(OR(A20="", B20=""), "",
   IF(AND(
         B20 &lt;= 'County Names to hide (2)'!$D$2,
         OR(C20="", C20 &gt;= 'County Names to hide (2)'!$C$2)
      ),
      "Yes",
      "No"
   )
)</f>
        <v/>
      </c>
    </row>
    <row r="21" spans="2:4" s="1" customFormat="1" x14ac:dyDescent="0.35">
      <c r="B21" s="4"/>
      <c r="C21" s="4"/>
      <c r="D21" s="77" t="str">
        <f>IF(OR(A21="", B21=""), "",
   IF(AND(
         B21 &lt;= 'County Names to hide (2)'!$D$2,
         OR(C21="", C21 &gt;= 'County Names to hide (2)'!$C$2)
      ),
      "Yes",
      "No"
   )
)</f>
        <v/>
      </c>
    </row>
    <row r="22" spans="2:4" s="1" customFormat="1" x14ac:dyDescent="0.35">
      <c r="B22" s="4"/>
      <c r="C22" s="4"/>
      <c r="D22" s="77" t="str">
        <f>IF(OR(A22="", B22=""), "",
   IF(AND(
         B22 &lt;= 'County Names to hide (2)'!$D$2,
         OR(C22="", C22 &gt;= 'County Names to hide (2)'!$C$2)
      ),
      "Yes",
      "No"
   )
)</f>
        <v/>
      </c>
    </row>
    <row r="23" spans="2:4" s="1" customFormat="1" x14ac:dyDescent="0.35">
      <c r="B23" s="4"/>
      <c r="C23" s="4"/>
      <c r="D23" s="77" t="str">
        <f>IF(OR(A23="", B23=""), "",
   IF(AND(
         B23 &lt;= 'County Names to hide (2)'!$D$2,
         OR(C23="", C23 &gt;= 'County Names to hide (2)'!$C$2)
      ),
      "Yes",
      "No"
   )
)</f>
        <v/>
      </c>
    </row>
    <row r="24" spans="2:4" s="1" customFormat="1" x14ac:dyDescent="0.35">
      <c r="B24" s="4"/>
      <c r="C24" s="4"/>
      <c r="D24" s="77" t="str">
        <f>IF(OR(A24="", B24=""), "",
   IF(AND(
         B24 &lt;= 'County Names to hide (2)'!$D$2,
         OR(C24="", C24 &gt;= 'County Names to hide (2)'!$C$2)
      ),
      "Yes",
      "No"
   )
)</f>
        <v/>
      </c>
    </row>
    <row r="25" spans="2:4" s="1" customFormat="1" x14ac:dyDescent="0.35">
      <c r="B25" s="4"/>
      <c r="C25" s="4"/>
      <c r="D25" s="77" t="str">
        <f>IF(OR(A25="", B25=""), "",
   IF(AND(
         B25 &lt;= 'County Names to hide (2)'!$D$2,
         OR(C25="", C25 &gt;= 'County Names to hide (2)'!$C$2)
      ),
      "Yes",
      "No"
   )
)</f>
        <v/>
      </c>
    </row>
    <row r="26" spans="2:4" s="1" customFormat="1" x14ac:dyDescent="0.35">
      <c r="B26" s="4"/>
      <c r="C26" s="4"/>
      <c r="D26" s="77" t="str">
        <f>IF(OR(A26="", B26=""), "",
   IF(AND(
         B26 &lt;= 'County Names to hide (2)'!$D$2,
         OR(C26="", C26 &gt;= 'County Names to hide (2)'!$C$2)
      ),
      "Yes",
      "No"
   )
)</f>
        <v/>
      </c>
    </row>
    <row r="27" spans="2:4" s="1" customFormat="1" x14ac:dyDescent="0.35">
      <c r="B27" s="4"/>
      <c r="C27" s="4"/>
      <c r="D27" s="77" t="str">
        <f>IF(OR(A27="", B27=""), "",
   IF(AND(
         B27 &lt;= 'County Names to hide (2)'!$D$2,
         OR(C27="", C27 &gt;= 'County Names to hide (2)'!$C$2)
      ),
      "Yes",
      "No"
   )
)</f>
        <v/>
      </c>
    </row>
    <row r="28" spans="2:4" s="1" customFormat="1" x14ac:dyDescent="0.35">
      <c r="B28" s="4"/>
      <c r="C28" s="4"/>
      <c r="D28" s="77" t="str">
        <f>IF(OR(A28="", B28=""), "",
   IF(AND(
         B28 &lt;= 'County Names to hide (2)'!$D$2,
         OR(C28="", C28 &gt;= 'County Names to hide (2)'!$C$2)
      ),
      "Yes",
      "No"
   )
)</f>
        <v/>
      </c>
    </row>
    <row r="29" spans="2:4" s="1" customFormat="1" x14ac:dyDescent="0.35">
      <c r="B29" s="4"/>
      <c r="C29" s="4"/>
      <c r="D29" s="77" t="str">
        <f>IF(OR(A29="", B29=""), "",
   IF(AND(
         B29 &lt;= 'County Names to hide (2)'!$D$2,
         OR(C29="", C29 &gt;= 'County Names to hide (2)'!$C$2)
      ),
      "Yes",
      "No"
   )
)</f>
        <v/>
      </c>
    </row>
    <row r="30" spans="2:4" s="1" customFormat="1" x14ac:dyDescent="0.35">
      <c r="B30" s="4"/>
      <c r="C30" s="4"/>
      <c r="D30" s="77" t="str">
        <f>IF(OR(A30="", B30=""), "",
   IF(AND(
         B30 &lt;= 'County Names to hide (2)'!$D$2,
         OR(C30="", C30 &gt;= 'County Names to hide (2)'!$C$2)
      ),
      "Yes",
      "No"
   )
)</f>
        <v/>
      </c>
    </row>
    <row r="31" spans="2:4" s="1" customFormat="1" x14ac:dyDescent="0.35">
      <c r="B31" s="4"/>
      <c r="C31" s="4"/>
      <c r="D31" s="77" t="str">
        <f>IF(OR(A31="", B31=""), "",
   IF(AND(
         B31 &lt;= 'County Names to hide (2)'!$D$2,
         OR(C31="", C31 &gt;= 'County Names to hide (2)'!$C$2)
      ),
      "Yes",
      "No"
   )
)</f>
        <v/>
      </c>
    </row>
    <row r="32" spans="2:4" s="1" customFormat="1" x14ac:dyDescent="0.35">
      <c r="B32" s="4"/>
      <c r="C32" s="4"/>
      <c r="D32" s="77" t="str">
        <f>IF(OR(A32="", B32=""), "",
   IF(AND(
         B32 &lt;= 'County Names to hide (2)'!$D$2,
         OR(C32="", C32 &gt;= 'County Names to hide (2)'!$C$2)
      ),
      "Yes",
      "No"
   )
)</f>
        <v/>
      </c>
    </row>
    <row r="33" spans="2:4" s="1" customFormat="1" x14ac:dyDescent="0.35">
      <c r="B33" s="4"/>
      <c r="C33" s="4"/>
      <c r="D33" s="77" t="str">
        <f>IF(OR(A33="", B33=""), "",
   IF(AND(
         B33 &lt;= 'County Names to hide (2)'!$D$2,
         OR(C33="", C33 &gt;= 'County Names to hide (2)'!$C$2)
      ),
      "Yes",
      "No"
   )
)</f>
        <v/>
      </c>
    </row>
    <row r="34" spans="2:4" s="1" customFormat="1" x14ac:dyDescent="0.35">
      <c r="B34" s="4"/>
      <c r="C34" s="4"/>
      <c r="D34" s="77" t="str">
        <f>IF(OR(A34="", B34=""), "",
   IF(AND(
         B34 &lt;= 'County Names to hide (2)'!$D$2,
         OR(C34="", C34 &gt;= 'County Names to hide (2)'!$C$2)
      ),
      "Yes",
      "No"
   )
)</f>
        <v/>
      </c>
    </row>
    <row r="35" spans="2:4" s="1" customFormat="1" x14ac:dyDescent="0.35">
      <c r="B35" s="4"/>
      <c r="C35" s="4"/>
      <c r="D35" s="77" t="str">
        <f>IF(OR(A35="", B35=""), "",
   IF(AND(
         B35 &lt;= 'County Names to hide (2)'!$D$2,
         OR(C35="", C35 &gt;= 'County Names to hide (2)'!$C$2)
      ),
      "Yes",
      "No"
   )
)</f>
        <v/>
      </c>
    </row>
    <row r="36" spans="2:4" s="1" customFormat="1" x14ac:dyDescent="0.35">
      <c r="B36" s="4"/>
      <c r="C36" s="4"/>
      <c r="D36" s="77" t="str">
        <f>IF(OR(A36="", B36=""), "",
   IF(AND(
         B36 &lt;= 'County Names to hide (2)'!$D$2,
         OR(C36="", C36 &gt;= 'County Names to hide (2)'!$C$2)
      ),
      "Yes",
      "No"
   )
)</f>
        <v/>
      </c>
    </row>
    <row r="37" spans="2:4" s="1" customFormat="1" x14ac:dyDescent="0.35">
      <c r="B37" s="4"/>
      <c r="C37" s="4"/>
      <c r="D37" s="77" t="str">
        <f>IF(OR(A37="", B37=""), "",
   IF(AND(
         B37 &lt;= 'County Names to hide (2)'!$D$2,
         OR(C37="", C37 &gt;= 'County Names to hide (2)'!$C$2)
      ),
      "Yes",
      "No"
   )
)</f>
        <v/>
      </c>
    </row>
    <row r="38" spans="2:4" s="1" customFormat="1" x14ac:dyDescent="0.35">
      <c r="B38" s="4"/>
      <c r="C38" s="4"/>
      <c r="D38" s="77" t="str">
        <f>IF(OR(A38="", B38=""), "",
   IF(AND(
         B38 &lt;= 'County Names to hide (2)'!$D$2,
         OR(C38="", C38 &gt;= 'County Names to hide (2)'!$C$2)
      ),
      "Yes",
      "No"
   )
)</f>
        <v/>
      </c>
    </row>
    <row r="39" spans="2:4" s="1" customFormat="1" x14ac:dyDescent="0.35">
      <c r="B39" s="4"/>
      <c r="C39" s="4"/>
      <c r="D39" s="77" t="str">
        <f>IF(OR(A39="", B39=""), "",
   IF(AND(
         B39 &lt;= 'County Names to hide (2)'!$D$2,
         OR(C39="", C39 &gt;= 'County Names to hide (2)'!$C$2)
      ),
      "Yes",
      "No"
   )
)</f>
        <v/>
      </c>
    </row>
    <row r="40" spans="2:4" s="1" customFormat="1" x14ac:dyDescent="0.35">
      <c r="B40" s="4"/>
      <c r="C40" s="4"/>
      <c r="D40" s="77" t="str">
        <f>IF(OR(A40="", B40=""), "",
   IF(AND(
         B40 &lt;= 'County Names to hide (2)'!$D$2,
         OR(C40="", C40 &gt;= 'County Names to hide (2)'!$C$2)
      ),
      "Yes",
      "No"
   )
)</f>
        <v/>
      </c>
    </row>
    <row r="41" spans="2:4" s="1" customFormat="1" x14ac:dyDescent="0.35">
      <c r="B41" s="4"/>
      <c r="C41" s="4"/>
      <c r="D41" s="77" t="str">
        <f>IF(OR(A41="", B41=""), "",
   IF(AND(
         B41 &lt;= 'County Names to hide (2)'!$D$2,
         OR(C41="", C41 &gt;= 'County Names to hide (2)'!$C$2)
      ),
      "Yes",
      "No"
   )
)</f>
        <v/>
      </c>
    </row>
    <row r="42" spans="2:4" s="1" customFormat="1" x14ac:dyDescent="0.35">
      <c r="B42" s="4"/>
      <c r="C42" s="4"/>
      <c r="D42" s="77" t="str">
        <f>IF(OR(A42="", B42=""), "",
   IF(AND(
         B42 &lt;= 'County Names to hide (2)'!$D$2,
         OR(C42="", C42 &gt;= 'County Names to hide (2)'!$C$2)
      ),
      "Yes",
      "No"
   )
)</f>
        <v/>
      </c>
    </row>
    <row r="43" spans="2:4" s="1" customFormat="1" x14ac:dyDescent="0.35">
      <c r="B43" s="4"/>
      <c r="C43" s="4"/>
      <c r="D43" s="77" t="str">
        <f>IF(OR(A43="", B43=""), "",
   IF(AND(
         B43 &lt;= 'County Names to hide (2)'!$D$2,
         OR(C43="", C43 &gt;= 'County Names to hide (2)'!$C$2)
      ),
      "Yes",
      "No"
   )
)</f>
        <v/>
      </c>
    </row>
    <row r="44" spans="2:4" s="1" customFormat="1" x14ac:dyDescent="0.35">
      <c r="B44" s="4"/>
      <c r="C44" s="4"/>
      <c r="D44" s="77" t="str">
        <f>IF(OR(A44="", B44=""), "",
   IF(AND(
         B44 &lt;= 'County Names to hide (2)'!$D$2,
         OR(C44="", C44 &gt;= 'County Names to hide (2)'!$C$2)
      ),
      "Yes",
      "No"
   )
)</f>
        <v/>
      </c>
    </row>
    <row r="45" spans="2:4" s="1" customFormat="1" x14ac:dyDescent="0.35">
      <c r="B45" s="4"/>
      <c r="C45" s="4"/>
      <c r="D45" s="77" t="str">
        <f>IF(OR(A45="", B45=""), "",
   IF(AND(
         B45 &lt;= 'County Names to hide (2)'!$D$2,
         OR(C45="", C45 &gt;= 'County Names to hide (2)'!$C$2)
      ),
      "Yes",
      "No"
   )
)</f>
        <v/>
      </c>
    </row>
    <row r="46" spans="2:4" s="1" customFormat="1" x14ac:dyDescent="0.35">
      <c r="B46" s="4"/>
      <c r="C46" s="4"/>
      <c r="D46" s="77" t="str">
        <f>IF(OR(A46="", B46=""), "",
   IF(AND(
         B46 &lt;= 'County Names to hide (2)'!$D$2,
         OR(C46="", C46 &gt;= 'County Names to hide (2)'!$C$2)
      ),
      "Yes",
      "No"
   )
)</f>
        <v/>
      </c>
    </row>
    <row r="47" spans="2:4" s="1" customFormat="1" x14ac:dyDescent="0.35">
      <c r="B47" s="4"/>
      <c r="C47" s="4"/>
      <c r="D47" s="77" t="str">
        <f>IF(OR(A47="", B47=""), "",
   IF(AND(
         B47 &lt;= 'County Names to hide (2)'!$D$2,
         OR(C47="", C47 &gt;= 'County Names to hide (2)'!$C$2)
      ),
      "Yes",
      "No"
   )
)</f>
        <v/>
      </c>
    </row>
    <row r="48" spans="2:4" s="1" customFormat="1" x14ac:dyDescent="0.35">
      <c r="B48" s="4"/>
      <c r="C48" s="4"/>
      <c r="D48" s="77" t="str">
        <f>IF(OR(A48="", B48=""), "",
   IF(AND(
         B48 &lt;= 'County Names to hide (2)'!$D$2,
         OR(C48="", C48 &gt;= 'County Names to hide (2)'!$C$2)
      ),
      "Yes",
      "No"
   )
)</f>
        <v/>
      </c>
    </row>
    <row r="49" spans="2:4" s="1" customFormat="1" x14ac:dyDescent="0.35">
      <c r="B49" s="4"/>
      <c r="C49" s="4"/>
      <c r="D49" s="77" t="str">
        <f>IF(OR(A49="", B49=""), "",
   IF(AND(
         B49 &lt;= 'County Names to hide (2)'!$D$2,
         OR(C49="", C49 &gt;= 'County Names to hide (2)'!$C$2)
      ),
      "Yes",
      "No"
   )
)</f>
        <v/>
      </c>
    </row>
    <row r="50" spans="2:4" s="1" customFormat="1" x14ac:dyDescent="0.35">
      <c r="B50" s="4"/>
      <c r="C50" s="4"/>
      <c r="D50" s="77" t="str">
        <f>IF(OR(A50="", B50=""), "",
   IF(AND(
         B50 &lt;= 'County Names to hide (2)'!$D$2,
         OR(C50="", C50 &gt;= 'County Names to hide (2)'!$C$2)
      ),
      "Yes",
      "No"
   )
)</f>
        <v/>
      </c>
    </row>
    <row r="51" spans="2:4" s="1" customFormat="1" x14ac:dyDescent="0.35">
      <c r="B51" s="4"/>
      <c r="C51" s="4"/>
      <c r="D51" s="77" t="str">
        <f>IF(OR(A51="", B51=""), "",
   IF(AND(
         B51 &lt;= 'County Names to hide (2)'!$D$2,
         OR(C51="", C51 &gt;= 'County Names to hide (2)'!$C$2)
      ),
      "Yes",
      "No"
   )
)</f>
        <v/>
      </c>
    </row>
    <row r="52" spans="2:4" s="1" customFormat="1" x14ac:dyDescent="0.35">
      <c r="B52" s="4"/>
      <c r="C52" s="4"/>
      <c r="D52" s="77" t="str">
        <f>IF(OR(A52="", B52=""), "",
   IF(AND(
         B52 &lt;= 'County Names to hide (2)'!$D$2,
         OR(C52="", C52 &gt;= 'County Names to hide (2)'!$C$2)
      ),
      "Yes",
      "No"
   )
)</f>
        <v/>
      </c>
    </row>
    <row r="53" spans="2:4" s="1" customFormat="1" x14ac:dyDescent="0.35">
      <c r="B53" s="4"/>
      <c r="C53" s="4"/>
      <c r="D53" s="77" t="str">
        <f>IF(OR(A53="", B53=""), "",
   IF(AND(
         B53 &lt;= 'County Names to hide (2)'!$D$2,
         OR(C53="", C53 &gt;= 'County Names to hide (2)'!$C$2)
      ),
      "Yes",
      "No"
   )
)</f>
        <v/>
      </c>
    </row>
    <row r="54" spans="2:4" s="1" customFormat="1" x14ac:dyDescent="0.35">
      <c r="B54" s="4"/>
      <c r="C54" s="4"/>
      <c r="D54" s="77" t="str">
        <f>IF(OR(A54="", B54=""), "",
   IF(AND(
         B54 &lt;= 'County Names to hide (2)'!$D$2,
         OR(C54="", C54 &gt;= 'County Names to hide (2)'!$C$2)
      ),
      "Yes",
      "No"
   )
)</f>
        <v/>
      </c>
    </row>
    <row r="55" spans="2:4" s="1" customFormat="1" x14ac:dyDescent="0.35">
      <c r="B55" s="4"/>
      <c r="C55" s="4"/>
      <c r="D55" s="77" t="str">
        <f>IF(OR(A55="", B55=""), "",
   IF(AND(
         B55 &lt;= 'County Names to hide (2)'!$D$2,
         OR(C55="", C55 &gt;= 'County Names to hide (2)'!$C$2)
      ),
      "Yes",
      "No"
   )
)</f>
        <v/>
      </c>
    </row>
    <row r="56" spans="2:4" s="1" customFormat="1" x14ac:dyDescent="0.35">
      <c r="B56" s="4"/>
      <c r="C56" s="4"/>
      <c r="D56" s="77" t="str">
        <f>IF(OR(A56="", B56=""), "",
   IF(AND(
         B56 &lt;= 'County Names to hide (2)'!$D$2,
         OR(C56="", C56 &gt;= 'County Names to hide (2)'!$C$2)
      ),
      "Yes",
      "No"
   )
)</f>
        <v/>
      </c>
    </row>
    <row r="57" spans="2:4" s="1" customFormat="1" x14ac:dyDescent="0.35">
      <c r="B57" s="4"/>
      <c r="C57" s="4"/>
      <c r="D57" s="77" t="str">
        <f>IF(OR(A57="", B57=""), "",
   IF(AND(
         B57 &lt;= 'County Names to hide (2)'!$D$2,
         OR(C57="", C57 &gt;= 'County Names to hide (2)'!$C$2)
      ),
      "Yes",
      "No"
   )
)</f>
        <v/>
      </c>
    </row>
    <row r="58" spans="2:4" s="1" customFormat="1" x14ac:dyDescent="0.35">
      <c r="B58" s="4"/>
      <c r="C58" s="4"/>
      <c r="D58" s="77" t="str">
        <f>IF(OR(A58="", B58=""), "",
   IF(AND(
         B58 &lt;= 'County Names to hide (2)'!$D$2,
         OR(C58="", C58 &gt;= 'County Names to hide (2)'!$C$2)
      ),
      "Yes",
      "No"
   )
)</f>
        <v/>
      </c>
    </row>
    <row r="59" spans="2:4" s="1" customFormat="1" x14ac:dyDescent="0.35">
      <c r="B59" s="4"/>
      <c r="C59" s="4"/>
      <c r="D59" s="77" t="str">
        <f>IF(OR(A59="", B59=""), "",
   IF(AND(
         B59 &lt;= 'County Names to hide (2)'!$D$2,
         OR(C59="", C59 &gt;= 'County Names to hide (2)'!$C$2)
      ),
      "Yes",
      "No"
   )
)</f>
        <v/>
      </c>
    </row>
    <row r="60" spans="2:4" s="1" customFormat="1" x14ac:dyDescent="0.35">
      <c r="B60" s="4"/>
      <c r="C60" s="4"/>
      <c r="D60" s="77" t="str">
        <f>IF(OR(A60="", B60=""), "",
   IF(AND(
         B60 &lt;= 'County Names to hide (2)'!$D$2,
         OR(C60="", C60 &gt;= 'County Names to hide (2)'!$C$2)
      ),
      "Yes",
      "No"
   )
)</f>
        <v/>
      </c>
    </row>
    <row r="61" spans="2:4" s="1" customFormat="1" x14ac:dyDescent="0.35">
      <c r="B61" s="4"/>
      <c r="C61" s="4"/>
      <c r="D61" s="77" t="str">
        <f>IF(OR(A61="", B61=""), "",
   IF(AND(
         B61 &lt;= 'County Names to hide (2)'!$D$2,
         OR(C61="", C61 &gt;= 'County Names to hide (2)'!$C$2)
      ),
      "Yes",
      "No"
   )
)</f>
        <v/>
      </c>
    </row>
    <row r="62" spans="2:4" s="1" customFormat="1" x14ac:dyDescent="0.35">
      <c r="B62" s="4"/>
      <c r="C62" s="4"/>
      <c r="D62" s="77" t="str">
        <f>IF(OR(A62="", B62=""), "",
   IF(AND(
         B62 &lt;= 'County Names to hide (2)'!$D$2,
         OR(C62="", C62 &gt;= 'County Names to hide (2)'!$C$2)
      ),
      "Yes",
      "No"
   )
)</f>
        <v/>
      </c>
    </row>
    <row r="63" spans="2:4" s="1" customFormat="1" x14ac:dyDescent="0.35">
      <c r="B63" s="4"/>
      <c r="C63" s="4"/>
      <c r="D63" s="77" t="str">
        <f>IF(OR(A63="", B63=""), "",
   IF(AND(
         B63 &lt;= 'County Names to hide (2)'!$D$2,
         OR(C63="", C63 &gt;= 'County Names to hide (2)'!$C$2)
      ),
      "Yes",
      "No"
   )
)</f>
        <v/>
      </c>
    </row>
    <row r="64" spans="2:4" s="1" customFormat="1" x14ac:dyDescent="0.35">
      <c r="B64" s="4"/>
      <c r="C64" s="4"/>
      <c r="D64" s="77" t="str">
        <f>IF(OR(A64="", B64=""), "",
   IF(AND(
         B64 &lt;= 'County Names to hide (2)'!$D$2,
         OR(C64="", C64 &gt;= 'County Names to hide (2)'!$C$2)
      ),
      "Yes",
      "No"
   )
)</f>
        <v/>
      </c>
    </row>
    <row r="65" spans="2:4" s="1" customFormat="1" x14ac:dyDescent="0.35">
      <c r="B65" s="4"/>
      <c r="C65" s="4"/>
      <c r="D65" s="77" t="str">
        <f>IF(OR(A65="", B65=""), "",
   IF(AND(
         B65 &lt;= 'County Names to hide (2)'!$D$2,
         OR(C65="", C65 &gt;= 'County Names to hide (2)'!$C$2)
      ),
      "Yes",
      "No"
   )
)</f>
        <v/>
      </c>
    </row>
    <row r="66" spans="2:4" s="1" customFormat="1" x14ac:dyDescent="0.35">
      <c r="B66" s="4"/>
      <c r="C66" s="4"/>
      <c r="D66" s="77" t="str">
        <f>IF(OR(A66="", B66=""), "",
   IF(AND(
         B66 &lt;= 'County Names to hide (2)'!$D$2,
         OR(C66="", C66 &gt;= 'County Names to hide (2)'!$C$2)
      ),
      "Yes",
      "No"
   )
)</f>
        <v/>
      </c>
    </row>
    <row r="67" spans="2:4" s="1" customFormat="1" x14ac:dyDescent="0.35">
      <c r="B67" s="4"/>
      <c r="C67" s="4"/>
      <c r="D67" s="77" t="str">
        <f>IF(OR(A67="", B67=""), "",
   IF(AND(
         B67 &lt;= 'County Names to hide (2)'!$D$2,
         OR(C67="", C67 &gt;= 'County Names to hide (2)'!$C$2)
      ),
      "Yes",
      "No"
   )
)</f>
        <v/>
      </c>
    </row>
    <row r="68" spans="2:4" s="1" customFormat="1" x14ac:dyDescent="0.35">
      <c r="B68" s="4"/>
      <c r="C68" s="4"/>
      <c r="D68" s="77" t="str">
        <f>IF(OR(A68="", B68=""), "",
   IF(AND(
         B68 &lt;= 'County Names to hide (2)'!$D$2,
         OR(C68="", C68 &gt;= 'County Names to hide (2)'!$C$2)
      ),
      "Yes",
      "No"
   )
)</f>
        <v/>
      </c>
    </row>
    <row r="69" spans="2:4" s="1" customFormat="1" x14ac:dyDescent="0.35">
      <c r="B69" s="4"/>
      <c r="C69" s="4"/>
      <c r="D69" s="77" t="str">
        <f>IF(OR(A69="", B69=""), "",
   IF(AND(
         B69 &lt;= 'County Names to hide (2)'!$D$2,
         OR(C69="", C69 &gt;= 'County Names to hide (2)'!$C$2)
      ),
      "Yes",
      "No"
   )
)</f>
        <v/>
      </c>
    </row>
    <row r="70" spans="2:4" s="1" customFormat="1" x14ac:dyDescent="0.35">
      <c r="B70" s="4"/>
      <c r="C70" s="4"/>
      <c r="D70" s="77" t="str">
        <f>IF(OR(A70="", B70=""), "",
   IF(AND(
         B70 &lt;= 'County Names to hide (2)'!$D$2,
         OR(C70="", C70 &gt;= 'County Names to hide (2)'!$C$2)
      ),
      "Yes",
      "No"
   )
)</f>
        <v/>
      </c>
    </row>
    <row r="71" spans="2:4" s="1" customFormat="1" x14ac:dyDescent="0.35">
      <c r="B71" s="4"/>
      <c r="C71" s="4"/>
      <c r="D71" s="77" t="str">
        <f>IF(OR(A71="", B71=""), "",
   IF(AND(
         B71 &lt;= 'County Names to hide (2)'!$D$2,
         OR(C71="", C71 &gt;= 'County Names to hide (2)'!$C$2)
      ),
      "Yes",
      "No"
   )
)</f>
        <v/>
      </c>
    </row>
    <row r="72" spans="2:4" s="1" customFormat="1" x14ac:dyDescent="0.35">
      <c r="B72" s="4"/>
      <c r="C72" s="4"/>
      <c r="D72" s="77" t="str">
        <f>IF(OR(A72="", B72=""), "",
   IF(AND(
         B72 &lt;= 'County Names to hide (2)'!$D$2,
         OR(C72="", C72 &gt;= 'County Names to hide (2)'!$C$2)
      ),
      "Yes",
      "No"
   )
)</f>
        <v/>
      </c>
    </row>
    <row r="73" spans="2:4" s="1" customFormat="1" x14ac:dyDescent="0.35">
      <c r="B73" s="4"/>
      <c r="C73" s="4"/>
      <c r="D73" s="77" t="str">
        <f>IF(OR(A73="", B73=""), "",
   IF(AND(
         B73 &lt;= 'County Names to hide (2)'!$D$2,
         OR(C73="", C73 &gt;= 'County Names to hide (2)'!$C$2)
      ),
      "Yes",
      "No"
   )
)</f>
        <v/>
      </c>
    </row>
    <row r="74" spans="2:4" s="1" customFormat="1" x14ac:dyDescent="0.35">
      <c r="B74" s="4"/>
      <c r="C74" s="4"/>
      <c r="D74" s="77" t="str">
        <f>IF(OR(A74="", B74=""), "",
   IF(AND(
         B74 &lt;= 'County Names to hide (2)'!$D$2,
         OR(C74="", C74 &gt;= 'County Names to hide (2)'!$C$2)
      ),
      "Yes",
      "No"
   )
)</f>
        <v/>
      </c>
    </row>
    <row r="75" spans="2:4" s="1" customFormat="1" x14ac:dyDescent="0.35">
      <c r="B75" s="4"/>
      <c r="C75" s="4"/>
      <c r="D75" s="77" t="str">
        <f>IF(OR(A75="", B75=""), "",
   IF(AND(
         B75 &lt;= 'County Names to hide (2)'!$D$2,
         OR(C75="", C75 &gt;= 'County Names to hide (2)'!$C$2)
      ),
      "Yes",
      "No"
   )
)</f>
        <v/>
      </c>
    </row>
    <row r="76" spans="2:4" s="1" customFormat="1" x14ac:dyDescent="0.35">
      <c r="B76" s="4"/>
      <c r="C76" s="4"/>
      <c r="D76" s="77" t="str">
        <f>IF(OR(A76="", B76=""), "",
   IF(AND(
         B76 &lt;= 'County Names to hide (2)'!$D$2,
         OR(C76="", C76 &gt;= 'County Names to hide (2)'!$C$2)
      ),
      "Yes",
      "No"
   )
)</f>
        <v/>
      </c>
    </row>
    <row r="77" spans="2:4" s="1" customFormat="1" x14ac:dyDescent="0.35">
      <c r="B77" s="4"/>
      <c r="C77" s="4"/>
      <c r="D77" s="77" t="str">
        <f>IF(OR(A77="", B77=""), "",
   IF(AND(
         B77 &lt;= 'County Names to hide (2)'!$D$2,
         OR(C77="", C77 &gt;= 'County Names to hide (2)'!$C$2)
      ),
      "Yes",
      "No"
   )
)</f>
        <v/>
      </c>
    </row>
    <row r="78" spans="2:4" s="1" customFormat="1" x14ac:dyDescent="0.35">
      <c r="B78" s="4"/>
      <c r="C78" s="4"/>
      <c r="D78" s="77" t="str">
        <f>IF(OR(A78="", B78=""), "",
   IF(AND(
         B78 &lt;= 'County Names to hide (2)'!$D$2,
         OR(C78="", C78 &gt;= 'County Names to hide (2)'!$C$2)
      ),
      "Yes",
      "No"
   )
)</f>
        <v/>
      </c>
    </row>
    <row r="79" spans="2:4" s="1" customFormat="1" x14ac:dyDescent="0.35">
      <c r="B79" s="4"/>
      <c r="C79" s="4"/>
      <c r="D79" s="77" t="str">
        <f>IF(OR(A79="", B79=""), "",
   IF(AND(
         B79 &lt;= 'County Names to hide (2)'!$D$2,
         OR(C79="", C79 &gt;= 'County Names to hide (2)'!$C$2)
      ),
      "Yes",
      "No"
   )
)</f>
        <v/>
      </c>
    </row>
    <row r="80" spans="2:4" s="1" customFormat="1" x14ac:dyDescent="0.35">
      <c r="B80" s="4"/>
      <c r="C80" s="4"/>
      <c r="D80" s="77" t="str">
        <f>IF(OR(A80="", B80=""), "",
   IF(AND(
         B80 &lt;= 'County Names to hide (2)'!$D$2,
         OR(C80="", C80 &gt;= 'County Names to hide (2)'!$C$2)
      ),
      "Yes",
      "No"
   )
)</f>
        <v/>
      </c>
    </row>
    <row r="81" spans="2:4" s="1" customFormat="1" x14ac:dyDescent="0.35">
      <c r="B81" s="4"/>
      <c r="C81" s="4"/>
      <c r="D81" s="77" t="str">
        <f>IF(OR(A81="", B81=""), "",
   IF(AND(
         B81 &lt;= 'County Names to hide (2)'!$D$2,
         OR(C81="", C81 &gt;= 'County Names to hide (2)'!$C$2)
      ),
      "Yes",
      "No"
   )
)</f>
        <v/>
      </c>
    </row>
    <row r="82" spans="2:4" s="1" customFormat="1" x14ac:dyDescent="0.35">
      <c r="B82" s="4"/>
      <c r="C82" s="4"/>
      <c r="D82" s="77" t="str">
        <f>IF(OR(A82="", B82=""), "",
   IF(AND(
         B82 &lt;= 'County Names to hide (2)'!$D$2,
         OR(C82="", C82 &gt;= 'County Names to hide (2)'!$C$2)
      ),
      "Yes",
      "No"
   )
)</f>
        <v/>
      </c>
    </row>
    <row r="83" spans="2:4" s="1" customFormat="1" x14ac:dyDescent="0.35">
      <c r="B83" s="4"/>
      <c r="C83" s="4"/>
      <c r="D83" s="77" t="str">
        <f>IF(OR(A83="", B83=""), "",
   IF(AND(
         B83 &lt;= 'County Names to hide (2)'!$D$2,
         OR(C83="", C83 &gt;= 'County Names to hide (2)'!$C$2)
      ),
      "Yes",
      "No"
   )
)</f>
        <v/>
      </c>
    </row>
    <row r="84" spans="2:4" s="1" customFormat="1" x14ac:dyDescent="0.35">
      <c r="B84" s="4"/>
      <c r="C84" s="4"/>
      <c r="D84" s="77" t="str">
        <f>IF(OR(A84="", B84=""), "",
   IF(AND(
         B84 &lt;= 'County Names to hide (2)'!$D$2,
         OR(C84="", C84 &gt;= 'County Names to hide (2)'!$C$2)
      ),
      "Yes",
      "No"
   )
)</f>
        <v/>
      </c>
    </row>
    <row r="85" spans="2:4" s="1" customFormat="1" x14ac:dyDescent="0.35">
      <c r="B85" s="4"/>
      <c r="C85" s="4"/>
      <c r="D85" s="77" t="str">
        <f>IF(OR(A85="", B85=""), "",
   IF(AND(
         B85 &lt;= 'County Names to hide (2)'!$D$2,
         OR(C85="", C85 &gt;= 'County Names to hide (2)'!$C$2)
      ),
      "Yes",
      "No"
   )
)</f>
        <v/>
      </c>
    </row>
    <row r="86" spans="2:4" s="1" customFormat="1" x14ac:dyDescent="0.35">
      <c r="B86" s="4"/>
      <c r="C86" s="4"/>
      <c r="D86" s="77" t="str">
        <f>IF(OR(A86="", B86=""), "",
   IF(AND(
         B86 &lt;= 'County Names to hide (2)'!$D$2,
         OR(C86="", C86 &gt;= 'County Names to hide (2)'!$C$2)
      ),
      "Yes",
      "No"
   )
)</f>
        <v/>
      </c>
    </row>
    <row r="87" spans="2:4" s="1" customFormat="1" x14ac:dyDescent="0.35">
      <c r="B87" s="4"/>
      <c r="C87" s="4"/>
      <c r="D87" s="77" t="str">
        <f>IF(OR(A87="", B87=""), "",
   IF(AND(
         B87 &lt;= 'County Names to hide (2)'!$D$2,
         OR(C87="", C87 &gt;= 'County Names to hide (2)'!$C$2)
      ),
      "Yes",
      "No"
   )
)</f>
        <v/>
      </c>
    </row>
    <row r="88" spans="2:4" s="1" customFormat="1" x14ac:dyDescent="0.35">
      <c r="B88" s="4"/>
      <c r="C88" s="4"/>
      <c r="D88" s="77" t="str">
        <f>IF(OR(A88="", B88=""), "",
   IF(AND(
         B88 &lt;= 'County Names to hide (2)'!$D$2,
         OR(C88="", C88 &gt;= 'County Names to hide (2)'!$C$2)
      ),
      "Yes",
      "No"
   )
)</f>
        <v/>
      </c>
    </row>
    <row r="89" spans="2:4" s="1" customFormat="1" x14ac:dyDescent="0.35">
      <c r="B89" s="4"/>
      <c r="C89" s="4"/>
      <c r="D89" s="77" t="str">
        <f>IF(OR(A89="", B89=""), "",
   IF(AND(
         B89 &lt;= 'County Names to hide (2)'!$D$2,
         OR(C89="", C89 &gt;= 'County Names to hide (2)'!$C$2)
      ),
      "Yes",
      "No"
   )
)</f>
        <v/>
      </c>
    </row>
    <row r="90" spans="2:4" s="1" customFormat="1" x14ac:dyDescent="0.35">
      <c r="B90" s="4"/>
      <c r="C90" s="4"/>
      <c r="D90" s="77" t="str">
        <f>IF(OR(A90="", B90=""), "",
   IF(AND(
         B90 &lt;= 'County Names to hide (2)'!$D$2,
         OR(C90="", C90 &gt;= 'County Names to hide (2)'!$C$2)
      ),
      "Yes",
      "No"
   )
)</f>
        <v/>
      </c>
    </row>
    <row r="91" spans="2:4" s="1" customFormat="1" x14ac:dyDescent="0.35">
      <c r="B91" s="4"/>
      <c r="C91" s="4"/>
      <c r="D91" s="77" t="str">
        <f>IF(OR(A91="", B91=""), "",
   IF(AND(
         B91 &lt;= 'County Names to hide (2)'!$D$2,
         OR(C91="", C91 &gt;= 'County Names to hide (2)'!$C$2)
      ),
      "Yes",
      "No"
   )
)</f>
        <v/>
      </c>
    </row>
    <row r="92" spans="2:4" s="1" customFormat="1" x14ac:dyDescent="0.35">
      <c r="B92" s="4"/>
      <c r="C92" s="4"/>
      <c r="D92" s="77" t="str">
        <f>IF(OR(A92="", B92=""), "",
   IF(AND(
         B92 &lt;= 'County Names to hide (2)'!$D$2,
         OR(C92="", C92 &gt;= 'County Names to hide (2)'!$C$2)
      ),
      "Yes",
      "No"
   )
)</f>
        <v/>
      </c>
    </row>
    <row r="93" spans="2:4" s="1" customFormat="1" x14ac:dyDescent="0.35">
      <c r="B93" s="4"/>
      <c r="C93" s="4"/>
      <c r="D93" s="77" t="str">
        <f>IF(OR(A93="", B93=""), "",
   IF(AND(
         B93 &lt;= 'County Names to hide (2)'!$D$2,
         OR(C93="", C93 &gt;= 'County Names to hide (2)'!$C$2)
      ),
      "Yes",
      "No"
   )
)</f>
        <v/>
      </c>
    </row>
    <row r="94" spans="2:4" s="1" customFormat="1" x14ac:dyDescent="0.35">
      <c r="B94" s="4"/>
      <c r="C94" s="4"/>
      <c r="D94" s="77" t="str">
        <f>IF(OR(A94="", B94=""), "",
   IF(AND(
         B94 &lt;= 'County Names to hide (2)'!$D$2,
         OR(C94="", C94 &gt;= 'County Names to hide (2)'!$C$2)
      ),
      "Yes",
      "No"
   )
)</f>
        <v/>
      </c>
    </row>
    <row r="95" spans="2:4" s="1" customFormat="1" x14ac:dyDescent="0.35">
      <c r="B95" s="4"/>
      <c r="C95" s="4"/>
      <c r="D95" s="77" t="str">
        <f>IF(OR(A95="", B95=""), "",
   IF(AND(
         B95 &lt;= 'County Names to hide (2)'!$D$2,
         OR(C95="", C95 &gt;= 'County Names to hide (2)'!$C$2)
      ),
      "Yes",
      "No"
   )
)</f>
        <v/>
      </c>
    </row>
    <row r="96" spans="2:4" s="1" customFormat="1" x14ac:dyDescent="0.35">
      <c r="B96" s="4"/>
      <c r="C96" s="4"/>
      <c r="D96" s="77" t="str">
        <f>IF(OR(A96="", B96=""), "",
   IF(AND(
         B96 &lt;= 'County Names to hide (2)'!$D$2,
         OR(C96="", C96 &gt;= 'County Names to hide (2)'!$C$2)
      ),
      "Yes",
      "No"
   )
)</f>
        <v/>
      </c>
    </row>
    <row r="97" spans="2:4" s="1" customFormat="1" x14ac:dyDescent="0.35">
      <c r="B97" s="4"/>
      <c r="C97" s="4"/>
      <c r="D97" s="77" t="str">
        <f>IF(OR(A97="", B97=""), "",
   IF(AND(
         B97 &lt;= 'County Names to hide (2)'!$D$2,
         OR(C97="", C97 &gt;= 'County Names to hide (2)'!$C$2)
      ),
      "Yes",
      "No"
   )
)</f>
        <v/>
      </c>
    </row>
    <row r="98" spans="2:4" s="1" customFormat="1" x14ac:dyDescent="0.35">
      <c r="B98" s="4"/>
      <c r="C98" s="4"/>
      <c r="D98" s="77" t="str">
        <f>IF(OR(A98="", B98=""), "",
   IF(AND(
         B98 &lt;= 'County Names to hide (2)'!$D$2,
         OR(C98="", C98 &gt;= 'County Names to hide (2)'!$C$2)
      ),
      "Yes",
      "No"
   )
)</f>
        <v/>
      </c>
    </row>
    <row r="99" spans="2:4" s="1" customFormat="1" x14ac:dyDescent="0.35">
      <c r="B99" s="4"/>
      <c r="C99" s="4"/>
      <c r="D99" s="77" t="str">
        <f>IF(OR(A99="", B99=""), "",
   IF(AND(
         B99 &lt;= 'County Names to hide (2)'!$D$2,
         OR(C99="", C99 &gt;= 'County Names to hide (2)'!$C$2)
      ),
      "Yes",
      "No"
   )
)</f>
        <v/>
      </c>
    </row>
    <row r="100" spans="2:4" s="1" customFormat="1" x14ac:dyDescent="0.35">
      <c r="B100" s="4"/>
      <c r="C100" s="4"/>
      <c r="D100" s="77" t="str">
        <f>IF(OR(A100="", B100=""), "",
   IF(AND(
         B100 &lt;= 'County Names to hide (2)'!$D$2,
         OR(C100="", C100 &gt;= 'County Names to hide (2)'!$C$2)
      ),
      "Yes",
      "No"
   )
)</f>
        <v/>
      </c>
    </row>
  </sheetData>
  <sheetProtection algorithmName="SHA-512" hashValue="kOoscNnCXUHE6MRaNgMyXlEi1s2b41RyD+sWoB/kMOf/p+ZYc2RSrIeaWxf6uOLeTlXg+iYlseurNiIgbsQm4A==" saltValue="E4MxkUjagvHku0Yg3fltTQ==" spinCount="100000" sheet="1" objects="1" scenarios="1" selectLockedCells="1" sort="0"/>
  <mergeCells count="2">
    <mergeCell ref="A2:B2"/>
    <mergeCell ref="A1:E1"/>
  </mergeCells>
  <dataValidations count="2">
    <dataValidation type="list" allowBlank="1" showInputMessage="1" showErrorMessage="1" sqref="E4:E1048576" xr:uid="{243B6742-B113-417A-8A96-A1BB0749EBC0}">
      <formula1>"Yes, No"</formula1>
    </dataValidation>
    <dataValidation type="list" allowBlank="1" showInputMessage="1" showErrorMessage="1" sqref="F4:H1048576" xr:uid="{00000000-0002-0000-0000-000000000000}">
      <formula1>"Yes,No"</formula1>
    </dataValidation>
  </dataValidations>
  <pageMargins left="0.75" right="0.75" top="1" bottom="1" header="0.5" footer="0.5"/>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B008D-4181-4D2D-90F5-21B249A85A70}">
  <sheetPr codeName="Sheet3">
    <tabColor rgb="FFFFFF00"/>
  </sheetPr>
  <dimension ref="A1:AE500"/>
  <sheetViews>
    <sheetView workbookViewId="0">
      <pane xSplit="1" topLeftCell="B1" activePane="topRight" state="frozen"/>
      <selection pane="topRight" activeCell="G1" sqref="G1"/>
    </sheetView>
  </sheetViews>
  <sheetFormatPr defaultColWidth="0" defaultRowHeight="14.5" zeroHeight="1" x14ac:dyDescent="0.35"/>
  <cols>
    <col min="1" max="1" width="30.81640625" customWidth="1"/>
    <col min="2" max="2" width="12.1796875" customWidth="1"/>
    <col min="3" max="3" width="18" customWidth="1"/>
    <col min="4" max="4" width="10.7265625" customWidth="1"/>
    <col min="5" max="5" width="30.54296875" customWidth="1"/>
    <col min="6" max="6" width="17.7265625" customWidth="1"/>
    <col min="7" max="7" width="34.54296875" customWidth="1"/>
    <col min="8" max="8" width="17.81640625" customWidth="1"/>
    <col min="9" max="9" width="46.7265625" customWidth="1"/>
    <col min="10" max="10" width="40.1796875" customWidth="1"/>
    <col min="11" max="11" width="20.36328125" customWidth="1"/>
    <col min="12" max="12" width="20.7265625" customWidth="1"/>
    <col min="13" max="13" width="18.36328125" style="5" customWidth="1"/>
    <col min="14" max="14" width="17.54296875" style="5" customWidth="1"/>
    <col min="15" max="15" width="40.6328125" customWidth="1"/>
    <col min="16" max="16" width="45.81640625" customWidth="1"/>
    <col min="17" max="17" width="46.7265625" customWidth="1"/>
    <col min="18" max="18" width="45.7265625" customWidth="1"/>
    <col min="19" max="19" width="46.7265625" customWidth="1"/>
    <col min="20" max="20" width="28" customWidth="1"/>
    <col min="21" max="22" width="33.6328125" customWidth="1"/>
    <col min="23" max="30" width="46.7265625" customWidth="1"/>
    <col min="31" max="31" width="0" hidden="1" customWidth="1"/>
    <col min="32" max="16384" width="8.7265625" hidden="1"/>
  </cols>
  <sheetData>
    <row r="1" spans="1:30" ht="89" customHeight="1" x14ac:dyDescent="0.35">
      <c r="A1" s="88" t="s">
        <v>158</v>
      </c>
      <c r="B1" s="89"/>
      <c r="C1" s="89"/>
      <c r="D1" s="89"/>
      <c r="E1" s="89"/>
      <c r="F1" s="89"/>
      <c r="G1" s="6"/>
      <c r="H1" s="6"/>
      <c r="I1" s="6"/>
      <c r="J1" s="6"/>
      <c r="K1" s="6"/>
      <c r="L1" s="6"/>
      <c r="M1" s="32"/>
      <c r="N1" s="32"/>
      <c r="O1" s="6"/>
      <c r="P1" s="6"/>
      <c r="Q1" s="6"/>
      <c r="R1" s="6"/>
      <c r="S1" s="6"/>
      <c r="T1" s="6"/>
      <c r="U1" s="6"/>
      <c r="V1" s="6"/>
    </row>
    <row r="2" spans="1:30" ht="19" thickBot="1" x14ac:dyDescent="0.5">
      <c r="A2" s="90" t="s">
        <v>67</v>
      </c>
      <c r="B2" s="90"/>
      <c r="C2" s="7"/>
      <c r="D2" s="8" t="s">
        <v>68</v>
      </c>
      <c r="F2" s="1"/>
      <c r="G2" s="1"/>
      <c r="H2" s="1"/>
      <c r="I2" s="1"/>
      <c r="J2" s="1"/>
      <c r="K2" s="1"/>
      <c r="L2" s="1"/>
      <c r="M2" s="4"/>
      <c r="N2" s="4"/>
      <c r="O2" s="1"/>
      <c r="P2" s="1"/>
      <c r="Q2" s="1"/>
      <c r="R2" s="1"/>
      <c r="S2" s="1"/>
      <c r="T2" s="1"/>
      <c r="U2" s="1"/>
      <c r="V2" s="1"/>
    </row>
    <row r="3" spans="1:30" x14ac:dyDescent="0.35">
      <c r="A3" s="75" t="s">
        <v>69</v>
      </c>
      <c r="B3" s="75"/>
      <c r="C3" s="75"/>
      <c r="D3" s="75"/>
      <c r="E3" s="9"/>
      <c r="F3" s="9"/>
      <c r="G3" s="9"/>
      <c r="H3" s="9"/>
      <c r="I3" s="9"/>
      <c r="J3" s="9"/>
      <c r="K3" s="9"/>
      <c r="L3" s="9"/>
      <c r="M3" s="33" t="s">
        <v>70</v>
      </c>
      <c r="N3" s="33"/>
      <c r="O3" s="31"/>
      <c r="P3" s="10"/>
      <c r="Q3" s="10"/>
      <c r="R3" s="10"/>
      <c r="S3" s="31"/>
      <c r="T3" s="11"/>
      <c r="U3" s="11"/>
      <c r="V3" s="18"/>
    </row>
    <row r="4" spans="1:30" s="19" customFormat="1" ht="43.5" x14ac:dyDescent="0.35">
      <c r="A4" s="76" t="s">
        <v>71</v>
      </c>
      <c r="B4" s="29" t="s">
        <v>130</v>
      </c>
      <c r="C4" s="29" t="s">
        <v>72</v>
      </c>
      <c r="D4" s="29" t="s">
        <v>73</v>
      </c>
      <c r="E4" s="28" t="s">
        <v>74</v>
      </c>
      <c r="F4" s="28" t="s">
        <v>75</v>
      </c>
      <c r="G4" s="29" t="s">
        <v>76</v>
      </c>
      <c r="H4" s="29" t="s">
        <v>77</v>
      </c>
      <c r="I4" s="29" t="s">
        <v>78</v>
      </c>
      <c r="J4" s="29" t="s">
        <v>79</v>
      </c>
      <c r="K4" s="29" t="s">
        <v>80</v>
      </c>
      <c r="L4" s="29" t="s">
        <v>81</v>
      </c>
      <c r="M4" s="34" t="s">
        <v>82</v>
      </c>
      <c r="N4" s="34" t="s">
        <v>83</v>
      </c>
      <c r="O4" s="29" t="s">
        <v>147</v>
      </c>
      <c r="P4" s="29" t="s">
        <v>84</v>
      </c>
      <c r="Q4" s="29" t="s">
        <v>85</v>
      </c>
      <c r="R4" s="29" t="s">
        <v>86</v>
      </c>
      <c r="S4" s="29" t="s">
        <v>87</v>
      </c>
      <c r="T4" s="29" t="s">
        <v>148</v>
      </c>
      <c r="U4" s="29" t="s">
        <v>152</v>
      </c>
      <c r="V4" s="29" t="s">
        <v>149</v>
      </c>
      <c r="W4" s="30" t="s">
        <v>150</v>
      </c>
      <c r="X4" s="15" t="s">
        <v>151</v>
      </c>
      <c r="Y4" s="29" t="s">
        <v>94</v>
      </c>
      <c r="Z4" s="29" t="s">
        <v>95</v>
      </c>
      <c r="AA4" s="29" t="s">
        <v>153</v>
      </c>
      <c r="AB4" s="29" t="s">
        <v>96</v>
      </c>
      <c r="AC4" s="29" t="s">
        <v>98</v>
      </c>
      <c r="AD4" s="29" t="s">
        <v>97</v>
      </c>
    </row>
    <row r="5" spans="1:30" x14ac:dyDescent="0.35">
      <c r="A5" s="1"/>
      <c r="B5" s="1"/>
      <c r="C5" s="4"/>
      <c r="D5" s="1"/>
      <c r="E5" s="1"/>
      <c r="F5" s="1"/>
      <c r="G5" s="1"/>
      <c r="H5" s="1"/>
      <c r="I5" s="1"/>
      <c r="J5" s="1"/>
      <c r="K5" s="1"/>
      <c r="L5" s="77" t="str">
        <f t="shared" ref="L5:L68" si="0">IF(COUNTIF(F6:K6, "Yes")&gt;0, "No", "Yes")</f>
        <v>Yes</v>
      </c>
      <c r="M5" s="4"/>
      <c r="N5" s="4"/>
      <c r="O5" s="77" t="str">
        <f>IF(OR(A5="", M5=""), "",
   IF(AND(
         M5 &lt;= 'County Names to hide (2)'!$D$2,
         OR(N5="", N5 &gt;= 'County Names to hide (2)'!$C$2)
      ),
      "Yes",
      "No"
   )
)</f>
        <v/>
      </c>
      <c r="P5" s="4"/>
      <c r="Q5" s="4"/>
      <c r="R5" s="4"/>
      <c r="S5" s="4"/>
      <c r="T5" s="77" t="str">
        <f>IF(Outcomes!M5="","",
   IF(AND(Outcomes!N5&lt;&gt;"",Outcomes!N5&lt;'County Names to hide (2)'!$C$2),0,
      ROUND((MIN(IF(Outcomes!N5="", 'County Names to hide (2)'!$D$2, Outcomes!N5),'County Names to hide (2)'!$D$2)-Outcomes!M5)/30,1)))</f>
        <v/>
      </c>
      <c r="U5" s="77" t="str">
        <f>IF(Outcomes!C5="", "", DATEDIF(Outcomes!C5, 'County Names to hide (2)'!$D$2, "m"))</f>
        <v/>
      </c>
      <c r="V5" s="77" t="str">
        <f>IF(OR(A5="", M5="", N5=""), "",
   IF(AND(
         N5 &gt;= 'County Names to hide (2)'!$C$2,
         N5 &lt;= 'County Names to hide (2)'!$D$2
      ),
      "Yes",
      "No"
   )
)</f>
        <v/>
      </c>
      <c r="W5" s="1"/>
      <c r="X5" s="1"/>
      <c r="Y5" s="1"/>
      <c r="Z5" s="1"/>
      <c r="AA5" s="1"/>
      <c r="AB5" s="1"/>
      <c r="AC5" s="1"/>
      <c r="AD5" s="1"/>
    </row>
    <row r="6" spans="1:30" x14ac:dyDescent="0.35">
      <c r="A6" s="1"/>
      <c r="B6" s="1"/>
      <c r="C6" s="1"/>
      <c r="D6" s="1"/>
      <c r="E6" s="1"/>
      <c r="F6" s="1"/>
      <c r="G6" s="1"/>
      <c r="H6" s="1"/>
      <c r="I6" s="1"/>
      <c r="J6" s="1"/>
      <c r="K6" s="1"/>
      <c r="L6" s="77" t="str">
        <f t="shared" si="0"/>
        <v>Yes</v>
      </c>
      <c r="M6" s="4"/>
      <c r="N6" s="4"/>
      <c r="O6" s="77" t="str">
        <f>IF(OR(A6="", M6=""), "",
   IF(AND(
         M6 &lt;= 'County Names to hide (2)'!$D$2,
         OR(N6="", N6 &gt;= 'County Names to hide (2)'!$C$2)
      ),
      "Yes",
      "No"
   )
)</f>
        <v/>
      </c>
      <c r="P6" s="4"/>
      <c r="Q6" s="4"/>
      <c r="R6" s="4"/>
      <c r="S6" s="4"/>
      <c r="T6" s="77" t="str">
        <f>IF(Outcomes!M6="","",
   IF(AND(Outcomes!N6&lt;&gt;"",Outcomes!N6&lt;'County Names to hide (2)'!$C$2),0,
      ROUND((MIN(IF(Outcomes!N6="", 'County Names to hide (2)'!$D$2, Outcomes!N6),'County Names to hide (2)'!$D$2)-Outcomes!M6)/30,1)))</f>
        <v/>
      </c>
      <c r="U6" s="77" t="str">
        <f>IF(Outcomes!C6="", "", DATEDIF(Outcomes!C6, 'County Names to hide (2)'!$D$2, "m"))</f>
        <v/>
      </c>
      <c r="V6" s="77" t="str">
        <f>IF(OR(A6="", M6="", N6=""), "",
   IF(AND(
         N6 &gt;= 'County Names to hide (2)'!$C$2,
         N6 &lt;= 'County Names to hide (2)'!$D$2
      ),
      "Yes",
      "No"
   )
)</f>
        <v/>
      </c>
      <c r="W6" s="1"/>
      <c r="X6" s="1"/>
      <c r="Y6" s="1"/>
      <c r="Z6" s="1"/>
      <c r="AA6" s="1"/>
      <c r="AB6" s="1"/>
      <c r="AC6" s="1"/>
      <c r="AD6" s="1"/>
    </row>
    <row r="7" spans="1:30" x14ac:dyDescent="0.35">
      <c r="A7" s="1"/>
      <c r="B7" s="1"/>
      <c r="C7" s="1"/>
      <c r="D7" s="1"/>
      <c r="E7" s="1"/>
      <c r="F7" s="1"/>
      <c r="G7" s="1"/>
      <c r="H7" s="1"/>
      <c r="I7" s="1"/>
      <c r="J7" s="1"/>
      <c r="K7" s="1"/>
      <c r="L7" s="77" t="str">
        <f t="shared" si="0"/>
        <v>Yes</v>
      </c>
      <c r="M7" s="4"/>
      <c r="N7" s="4"/>
      <c r="O7" s="77" t="str">
        <f>IF(OR(A7="", M7=""), "",
   IF(AND(
         M7 &lt;= 'County Names to hide (2)'!$D$2,
         OR(N7="", N7 &gt;= 'County Names to hide (2)'!$C$2)
      ),
      "Yes",
      "No"
   )
)</f>
        <v/>
      </c>
      <c r="P7" s="4"/>
      <c r="Q7" s="4"/>
      <c r="R7" s="4"/>
      <c r="S7" s="4"/>
      <c r="T7" s="77" t="str">
        <f>IF(Outcomes!M7="","",
   IF(AND(Outcomes!N7&lt;&gt;"",Outcomes!N7&lt;'County Names to hide (2)'!$C$2),0,
      ROUND((MIN(IF(Outcomes!N7="", 'County Names to hide (2)'!$D$2, Outcomes!N7),'County Names to hide (2)'!$D$2)-Outcomes!M7)/30,1)))</f>
        <v/>
      </c>
      <c r="U7" s="77" t="str">
        <f>IF(Outcomes!C7="", "", DATEDIF(Outcomes!C7, 'County Names to hide (2)'!$D$2, "m"))</f>
        <v/>
      </c>
      <c r="V7" s="77" t="str">
        <f>IF(OR(A7="", M7="", N7=""), "",
   IF(AND(
         N7 &gt;= 'County Names to hide (2)'!$C$2,
         N7 &lt;= 'County Names to hide (2)'!$D$2
      ),
      "Yes",
      "No"
   )
)</f>
        <v/>
      </c>
      <c r="W7" s="1"/>
      <c r="X7" s="1"/>
      <c r="Y7" s="1"/>
      <c r="Z7" s="1"/>
      <c r="AA7" s="1"/>
      <c r="AB7" s="1"/>
      <c r="AC7" s="1"/>
      <c r="AD7" s="1"/>
    </row>
    <row r="8" spans="1:30" x14ac:dyDescent="0.35">
      <c r="A8" s="1"/>
      <c r="B8" s="1"/>
      <c r="C8" s="1"/>
      <c r="D8" s="1"/>
      <c r="E8" s="1"/>
      <c r="F8" s="1"/>
      <c r="G8" s="1"/>
      <c r="H8" s="1"/>
      <c r="I8" s="1"/>
      <c r="J8" s="1"/>
      <c r="K8" s="1"/>
      <c r="L8" s="77" t="str">
        <f t="shared" si="0"/>
        <v>Yes</v>
      </c>
      <c r="M8" s="4"/>
      <c r="N8" s="4"/>
      <c r="O8" s="77" t="str">
        <f>IF(OR(A8="", M8=""), "",
   IF(AND(
         M8 &lt;= 'County Names to hide (2)'!$D$2,
         OR(N8="", N8 &gt;= 'County Names to hide (2)'!$C$2)
      ),
      "Yes",
      "No"
   )
)</f>
        <v/>
      </c>
      <c r="P8" s="4"/>
      <c r="Q8" s="4"/>
      <c r="R8" s="4"/>
      <c r="S8" s="4"/>
      <c r="T8" s="77" t="str">
        <f>IF(Outcomes!M8="","",
   IF(AND(Outcomes!N8&lt;&gt;"",Outcomes!N8&lt;'County Names to hide (2)'!$C$2),0,
      ROUND((MIN(IF(Outcomes!N8="", 'County Names to hide (2)'!$D$2, Outcomes!N8),'County Names to hide (2)'!$D$2)-Outcomes!M8)/30,1)))</f>
        <v/>
      </c>
      <c r="U8" s="77" t="str">
        <f>IF(Outcomes!C8="", "", DATEDIF(Outcomes!C8, 'County Names to hide (2)'!$D$2, "m"))</f>
        <v/>
      </c>
      <c r="V8" s="77" t="str">
        <f>IF(OR(A8="", M8="", N8=""), "",
   IF(AND(
         N8 &gt;= 'County Names to hide (2)'!$C$2,
         N8 &lt;= 'County Names to hide (2)'!$D$2
      ),
      "Yes",
      "No"
   )
)</f>
        <v/>
      </c>
      <c r="W8" s="1"/>
      <c r="X8" s="1"/>
      <c r="Y8" s="1"/>
      <c r="Z8" s="1"/>
      <c r="AA8" s="1"/>
      <c r="AB8" s="1"/>
      <c r="AC8" s="1"/>
      <c r="AD8" s="1"/>
    </row>
    <row r="9" spans="1:30" x14ac:dyDescent="0.35">
      <c r="A9" s="1"/>
      <c r="B9" s="1"/>
      <c r="C9" s="1"/>
      <c r="D9" s="1"/>
      <c r="E9" s="1"/>
      <c r="F9" s="1"/>
      <c r="G9" s="1"/>
      <c r="H9" s="1"/>
      <c r="I9" s="1"/>
      <c r="J9" s="1"/>
      <c r="K9" s="1"/>
      <c r="L9" s="77" t="str">
        <f t="shared" si="0"/>
        <v>Yes</v>
      </c>
      <c r="M9" s="4"/>
      <c r="N9" s="4"/>
      <c r="O9" s="77" t="str">
        <f>IF(OR(A9="", M9=""), "",
   IF(AND(
         M9 &lt;= 'County Names to hide (2)'!$D$2,
         OR(N9="", N9 &gt;= 'County Names to hide (2)'!$C$2)
      ),
      "Yes",
      "No"
   )
)</f>
        <v/>
      </c>
      <c r="P9" s="4"/>
      <c r="Q9" s="4"/>
      <c r="R9" s="4"/>
      <c r="S9" s="4"/>
      <c r="T9" s="77" t="str">
        <f>IF(Outcomes!M9="","",
   IF(AND(Outcomes!N9&lt;&gt;"",Outcomes!N9&lt;'County Names to hide (2)'!$C$2),0,
      ROUND((MIN(IF(Outcomes!N9="", 'County Names to hide (2)'!$D$2, Outcomes!N9),'County Names to hide (2)'!$D$2)-Outcomes!M9)/30,1)))</f>
        <v/>
      </c>
      <c r="U9" s="77" t="str">
        <f>IF(Outcomes!C9="", "", DATEDIF(Outcomes!C9, 'County Names to hide (2)'!$D$2, "m"))</f>
        <v/>
      </c>
      <c r="V9" s="77" t="str">
        <f>IF(OR(A9="", M9="", N9=""), "",
   IF(AND(
         N9 &gt;= 'County Names to hide (2)'!$C$2,
         N9 &lt;= 'County Names to hide (2)'!$D$2
      ),
      "Yes",
      "No"
   )
)</f>
        <v/>
      </c>
      <c r="W9" s="1"/>
      <c r="X9" s="1"/>
      <c r="Y9" s="1"/>
      <c r="Z9" s="1"/>
      <c r="AA9" s="1"/>
      <c r="AB9" s="1"/>
      <c r="AC9" s="1"/>
      <c r="AD9" s="1"/>
    </row>
    <row r="10" spans="1:30" x14ac:dyDescent="0.35">
      <c r="A10" s="1"/>
      <c r="B10" s="1"/>
      <c r="C10" s="1"/>
      <c r="D10" s="1"/>
      <c r="E10" s="1"/>
      <c r="F10" s="1"/>
      <c r="G10" s="1"/>
      <c r="H10" s="1"/>
      <c r="I10" s="1"/>
      <c r="J10" s="1"/>
      <c r="K10" s="1"/>
      <c r="L10" s="77" t="str">
        <f t="shared" si="0"/>
        <v>Yes</v>
      </c>
      <c r="M10" s="4"/>
      <c r="N10" s="4"/>
      <c r="O10" s="77" t="str">
        <f>IF(OR(A10="", M10=""), "",
   IF(AND(
         M10 &lt;= 'County Names to hide (2)'!$D$2,
         OR(N10="", N10 &gt;= 'County Names to hide (2)'!$C$2)
      ),
      "Yes",
      "No"
   )
)</f>
        <v/>
      </c>
      <c r="P10" s="4"/>
      <c r="Q10" s="4"/>
      <c r="R10" s="4"/>
      <c r="S10" s="4"/>
      <c r="T10" s="77" t="str">
        <f>IF(Outcomes!M10="","",
   IF(AND(Outcomes!N10&lt;&gt;"",Outcomes!N10&lt;'County Names to hide (2)'!$C$2),0,
      ROUND((MIN(IF(Outcomes!N10="", 'County Names to hide (2)'!$D$2, Outcomes!N10),'County Names to hide (2)'!$D$2)-Outcomes!M10)/30,1)))</f>
        <v/>
      </c>
      <c r="U10" s="77" t="str">
        <f>IF(Outcomes!C10="", "", DATEDIF(Outcomes!C10, 'County Names to hide (2)'!$D$2, "m"))</f>
        <v/>
      </c>
      <c r="V10" s="77" t="str">
        <f>IF(OR(A10="", M10="", N10=""), "",
   IF(AND(
         N10 &gt;= 'County Names to hide (2)'!$C$2,
         N10 &lt;= 'County Names to hide (2)'!$D$2
      ),
      "Yes",
      "No"
   )
)</f>
        <v/>
      </c>
      <c r="W10" s="1"/>
      <c r="X10" s="1"/>
      <c r="Y10" s="1"/>
      <c r="Z10" s="1"/>
      <c r="AA10" s="1"/>
      <c r="AB10" s="1"/>
      <c r="AC10" s="1"/>
      <c r="AD10" s="1"/>
    </row>
    <row r="11" spans="1:30" x14ac:dyDescent="0.35">
      <c r="A11" s="1"/>
      <c r="B11" s="1"/>
      <c r="C11" s="1"/>
      <c r="D11" s="1"/>
      <c r="E11" s="1"/>
      <c r="F11" s="1"/>
      <c r="G11" s="1"/>
      <c r="H11" s="1"/>
      <c r="I11" s="1"/>
      <c r="J11" s="1"/>
      <c r="K11" s="1"/>
      <c r="L11" s="77" t="str">
        <f t="shared" si="0"/>
        <v>Yes</v>
      </c>
      <c r="M11" s="4"/>
      <c r="N11" s="4"/>
      <c r="O11" s="77" t="str">
        <f>IF(OR(A11="", M11=""), "",
   IF(AND(
         M11 &lt;= 'County Names to hide (2)'!$D$2,
         OR(N11="", N11 &gt;= 'County Names to hide (2)'!$C$2)
      ),
      "Yes",
      "No"
   )
)</f>
        <v/>
      </c>
      <c r="P11" s="4"/>
      <c r="Q11" s="4"/>
      <c r="R11" s="4"/>
      <c r="S11" s="4"/>
      <c r="T11" s="77" t="str">
        <f>IF(Outcomes!M11="","",
   IF(AND(Outcomes!N11&lt;&gt;"",Outcomes!N11&lt;'County Names to hide (2)'!$C$2),0,
      ROUND((MIN(IF(Outcomes!N11="", 'County Names to hide (2)'!$D$2, Outcomes!N11),'County Names to hide (2)'!$D$2)-Outcomes!M11)/30,1)))</f>
        <v/>
      </c>
      <c r="U11" s="77" t="str">
        <f>IF(Outcomes!C11="", "", DATEDIF(Outcomes!C11, 'County Names to hide (2)'!$D$2, "m"))</f>
        <v/>
      </c>
      <c r="V11" s="77" t="str">
        <f>IF(OR(A11="", M11="", N11=""), "",
   IF(AND(
         N11 &gt;= 'County Names to hide (2)'!$C$2,
         N11 &lt;= 'County Names to hide (2)'!$D$2
      ),
      "Yes",
      "No"
   )
)</f>
        <v/>
      </c>
      <c r="W11" s="1"/>
      <c r="X11" s="1"/>
      <c r="Y11" s="1"/>
      <c r="Z11" s="1"/>
      <c r="AA11" s="1"/>
      <c r="AB11" s="1"/>
      <c r="AC11" s="1"/>
      <c r="AD11" s="1"/>
    </row>
    <row r="12" spans="1:30" x14ac:dyDescent="0.35">
      <c r="A12" s="1"/>
      <c r="B12" s="1"/>
      <c r="C12" s="1"/>
      <c r="D12" s="1"/>
      <c r="E12" s="1"/>
      <c r="F12" s="1"/>
      <c r="G12" s="1"/>
      <c r="H12" s="1"/>
      <c r="I12" s="1"/>
      <c r="J12" s="1"/>
      <c r="K12" s="1"/>
      <c r="L12" s="77" t="str">
        <f t="shared" si="0"/>
        <v>Yes</v>
      </c>
      <c r="M12" s="4"/>
      <c r="N12" s="4"/>
      <c r="O12" s="77" t="str">
        <f>IF(OR(A12="", M12=""), "",
   IF(AND(
         M12 &lt;= 'County Names to hide (2)'!$D$2,
         OR(N12="", N12 &gt;= 'County Names to hide (2)'!$C$2)
      ),
      "Yes",
      "No"
   )
)</f>
        <v/>
      </c>
      <c r="P12" s="4"/>
      <c r="Q12" s="4"/>
      <c r="R12" s="4"/>
      <c r="S12" s="4"/>
      <c r="T12" s="77" t="str">
        <f>IF(Outcomes!M12="","",
   IF(AND(Outcomes!N12&lt;&gt;"",Outcomes!N12&lt;'County Names to hide (2)'!$C$2),0,
      ROUND((MIN(IF(Outcomes!N12="", 'County Names to hide (2)'!$D$2, Outcomes!N12),'County Names to hide (2)'!$D$2)-Outcomes!M12)/30,1)))</f>
        <v/>
      </c>
      <c r="U12" s="77" t="str">
        <f>IF(Outcomes!C12="", "", DATEDIF(Outcomes!C12, 'County Names to hide (2)'!$D$2, "m"))</f>
        <v/>
      </c>
      <c r="V12" s="77" t="str">
        <f>IF(OR(A12="", M12="", N12=""), "",
   IF(AND(
         N12 &gt;= 'County Names to hide (2)'!$C$2,
         N12 &lt;= 'County Names to hide (2)'!$D$2
      ),
      "Yes",
      "No"
   )
)</f>
        <v/>
      </c>
      <c r="W12" s="1"/>
      <c r="X12" s="1"/>
      <c r="Y12" s="1"/>
      <c r="Z12" s="1"/>
      <c r="AA12" s="1"/>
      <c r="AB12" s="1"/>
      <c r="AC12" s="1"/>
      <c r="AD12" s="1"/>
    </row>
    <row r="13" spans="1:30" x14ac:dyDescent="0.35">
      <c r="A13" s="1"/>
      <c r="B13" s="1"/>
      <c r="C13" s="1"/>
      <c r="D13" s="1"/>
      <c r="E13" s="1"/>
      <c r="F13" s="1"/>
      <c r="G13" s="1"/>
      <c r="H13" s="1"/>
      <c r="I13" s="1"/>
      <c r="J13" s="1"/>
      <c r="K13" s="1"/>
      <c r="L13" s="77" t="str">
        <f t="shared" si="0"/>
        <v>Yes</v>
      </c>
      <c r="M13" s="4"/>
      <c r="N13" s="4"/>
      <c r="O13" s="77" t="str">
        <f>IF(OR(A13="", M13=""), "",
   IF(AND(
         M13 &lt;= 'County Names to hide (2)'!$D$2,
         OR(N13="", N13 &gt;= 'County Names to hide (2)'!$C$2)
      ),
      "Yes",
      "No"
   )
)</f>
        <v/>
      </c>
      <c r="P13" s="4"/>
      <c r="Q13" s="4"/>
      <c r="R13" s="4"/>
      <c r="S13" s="4"/>
      <c r="T13" s="77" t="str">
        <f>IF(Outcomes!M13="","",
   IF(AND(Outcomes!N13&lt;&gt;"",Outcomes!N13&lt;'County Names to hide (2)'!$C$2),0,
      ROUND((MIN(IF(Outcomes!N13="", 'County Names to hide (2)'!$D$2, Outcomes!N13),'County Names to hide (2)'!$D$2)-Outcomes!M13)/30,1)))</f>
        <v/>
      </c>
      <c r="U13" s="77" t="str">
        <f>IF(Outcomes!C13="", "", DATEDIF(Outcomes!C13, 'County Names to hide (2)'!$D$2, "m"))</f>
        <v/>
      </c>
      <c r="V13" s="77" t="str">
        <f>IF(OR(A13="", M13="", N13=""), "",
   IF(AND(
         N13 &gt;= 'County Names to hide (2)'!$C$2,
         N13 &lt;= 'County Names to hide (2)'!$D$2
      ),
      "Yes",
      "No"
   )
)</f>
        <v/>
      </c>
      <c r="W13" s="1"/>
      <c r="X13" s="1"/>
      <c r="Y13" s="1"/>
      <c r="Z13" s="1"/>
      <c r="AA13" s="1"/>
      <c r="AB13" s="1"/>
      <c r="AC13" s="1"/>
      <c r="AD13" s="1"/>
    </row>
    <row r="14" spans="1:30" x14ac:dyDescent="0.35">
      <c r="A14" s="1"/>
      <c r="B14" s="1"/>
      <c r="C14" s="1"/>
      <c r="D14" s="1"/>
      <c r="E14" s="1"/>
      <c r="F14" s="1"/>
      <c r="G14" s="1"/>
      <c r="H14" s="1"/>
      <c r="I14" s="1"/>
      <c r="J14" s="1"/>
      <c r="K14" s="1"/>
      <c r="L14" s="77" t="str">
        <f t="shared" si="0"/>
        <v>Yes</v>
      </c>
      <c r="M14" s="4"/>
      <c r="N14" s="4"/>
      <c r="O14" s="77" t="str">
        <f>IF(OR(A14="", M14=""), "",
   IF(AND(
         M14 &lt;= 'County Names to hide (2)'!$D$2,
         OR(N14="", N14 &gt;= 'County Names to hide (2)'!$C$2)
      ),
      "Yes",
      "No"
   )
)</f>
        <v/>
      </c>
      <c r="P14" s="4"/>
      <c r="Q14" s="4"/>
      <c r="R14" s="4"/>
      <c r="S14" s="4"/>
      <c r="T14" s="77" t="str">
        <f>IF(Outcomes!M14="","",
   IF(AND(Outcomes!N14&lt;&gt;"",Outcomes!N14&lt;'County Names to hide (2)'!$C$2),0,
      ROUND((MIN(IF(Outcomes!N14="", 'County Names to hide (2)'!$D$2, Outcomes!N14),'County Names to hide (2)'!$D$2)-Outcomes!M14)/30,1)))</f>
        <v/>
      </c>
      <c r="U14" s="77" t="str">
        <f>IF(Outcomes!C14="", "", DATEDIF(Outcomes!C14, 'County Names to hide (2)'!$D$2, "m"))</f>
        <v/>
      </c>
      <c r="V14" s="77" t="str">
        <f>IF(OR(A14="", M14="", N14=""), "",
   IF(AND(
         N14 &gt;= 'County Names to hide (2)'!$C$2,
         N14 &lt;= 'County Names to hide (2)'!$D$2
      ),
      "Yes",
      "No"
   )
)</f>
        <v/>
      </c>
      <c r="W14" s="1"/>
      <c r="X14" s="1"/>
      <c r="Y14" s="1"/>
      <c r="Z14" s="1"/>
      <c r="AA14" s="1"/>
      <c r="AB14" s="1"/>
      <c r="AC14" s="1"/>
      <c r="AD14" s="1"/>
    </row>
    <row r="15" spans="1:30" x14ac:dyDescent="0.35">
      <c r="A15" s="1"/>
      <c r="B15" s="1"/>
      <c r="C15" s="1"/>
      <c r="D15" s="1"/>
      <c r="E15" s="1"/>
      <c r="F15" s="1"/>
      <c r="G15" s="1"/>
      <c r="H15" s="1"/>
      <c r="I15" s="1"/>
      <c r="J15" s="1"/>
      <c r="K15" s="1"/>
      <c r="L15" s="77" t="str">
        <f t="shared" si="0"/>
        <v>Yes</v>
      </c>
      <c r="M15" s="4"/>
      <c r="N15" s="4"/>
      <c r="O15" s="77" t="str">
        <f>IF(OR(A15="", M15=""), "",
   IF(AND(
         M15 &lt;= 'County Names to hide (2)'!$D$2,
         OR(N15="", N15 &gt;= 'County Names to hide (2)'!$C$2)
      ),
      "Yes",
      "No"
   )
)</f>
        <v/>
      </c>
      <c r="P15" s="4"/>
      <c r="Q15" s="4"/>
      <c r="R15" s="4"/>
      <c r="S15" s="4"/>
      <c r="T15" s="77" t="str">
        <f>IF(Outcomes!M15="","",
   IF(AND(Outcomes!N15&lt;&gt;"",Outcomes!N15&lt;'County Names to hide (2)'!$C$2),0,
      ROUND((MIN(IF(Outcomes!N15="", 'County Names to hide (2)'!$D$2, Outcomes!N15),'County Names to hide (2)'!$D$2)-Outcomes!M15)/30,1)))</f>
        <v/>
      </c>
      <c r="U15" s="77" t="str">
        <f>IF(Outcomes!C15="", "", DATEDIF(Outcomes!C15, 'County Names to hide (2)'!$D$2, "m"))</f>
        <v/>
      </c>
      <c r="V15" s="77" t="str">
        <f>IF(OR(A15="", M15="", N15=""), "",
   IF(AND(
         N15 &gt;= 'County Names to hide (2)'!$C$2,
         N15 &lt;= 'County Names to hide (2)'!$D$2
      ),
      "Yes",
      "No"
   )
)</f>
        <v/>
      </c>
      <c r="W15" s="1"/>
      <c r="X15" s="1"/>
      <c r="Y15" s="1"/>
      <c r="Z15" s="1"/>
      <c r="AA15" s="1"/>
      <c r="AB15" s="1"/>
      <c r="AC15" s="1"/>
      <c r="AD15" s="1"/>
    </row>
    <row r="16" spans="1:30" x14ac:dyDescent="0.35">
      <c r="A16" s="1"/>
      <c r="B16" s="1"/>
      <c r="C16" s="1"/>
      <c r="D16" s="1"/>
      <c r="E16" s="1"/>
      <c r="F16" s="1"/>
      <c r="G16" s="1"/>
      <c r="H16" s="1"/>
      <c r="I16" s="1"/>
      <c r="J16" s="1"/>
      <c r="K16" s="1"/>
      <c r="L16" s="77" t="str">
        <f t="shared" si="0"/>
        <v>Yes</v>
      </c>
      <c r="M16" s="4"/>
      <c r="N16" s="4"/>
      <c r="O16" s="77" t="str">
        <f>IF(OR(A16="", M16=""), "",
   IF(AND(
         M16 &lt;= 'County Names to hide (2)'!$D$2,
         OR(N16="", N16 &gt;= 'County Names to hide (2)'!$C$2)
      ),
      "Yes",
      "No"
   )
)</f>
        <v/>
      </c>
      <c r="P16" s="4"/>
      <c r="Q16" s="4"/>
      <c r="R16" s="4"/>
      <c r="S16" s="4"/>
      <c r="T16" s="77" t="str">
        <f>IF(Outcomes!M16="","",
   IF(AND(Outcomes!N16&lt;&gt;"",Outcomes!N16&lt;'County Names to hide (2)'!$C$2),0,
      ROUND((MIN(IF(Outcomes!N16="", 'County Names to hide (2)'!$D$2, Outcomes!N16),'County Names to hide (2)'!$D$2)-Outcomes!M16)/30,1)))</f>
        <v/>
      </c>
      <c r="U16" s="77" t="str">
        <f>IF(Outcomes!C16="", "", DATEDIF(Outcomes!C16, 'County Names to hide (2)'!$D$2, "m"))</f>
        <v/>
      </c>
      <c r="V16" s="77" t="str">
        <f>IF(OR(A16="", M16="", N16=""), "",
   IF(AND(
         N16 &gt;= 'County Names to hide (2)'!$C$2,
         N16 &lt;= 'County Names to hide (2)'!$D$2
      ),
      "Yes",
      "No"
   )
)</f>
        <v/>
      </c>
      <c r="W16" s="1"/>
      <c r="X16" s="1"/>
      <c r="Y16" s="1"/>
      <c r="Z16" s="1"/>
      <c r="AA16" s="1"/>
      <c r="AB16" s="1"/>
      <c r="AC16" s="1"/>
      <c r="AD16" s="1"/>
    </row>
    <row r="17" spans="1:30" x14ac:dyDescent="0.35">
      <c r="A17" s="1"/>
      <c r="B17" s="1"/>
      <c r="C17" s="1"/>
      <c r="D17" s="1"/>
      <c r="E17" s="1"/>
      <c r="F17" s="1"/>
      <c r="G17" s="1"/>
      <c r="H17" s="1"/>
      <c r="I17" s="1"/>
      <c r="J17" s="1"/>
      <c r="K17" s="1"/>
      <c r="L17" s="77" t="str">
        <f t="shared" si="0"/>
        <v>Yes</v>
      </c>
      <c r="M17" s="4"/>
      <c r="N17" s="4"/>
      <c r="O17" s="77" t="str">
        <f>IF(OR(A17="", M17=""), "",
   IF(AND(
         M17 &lt;= 'County Names to hide (2)'!$D$2,
         OR(N17="", N17 &gt;= 'County Names to hide (2)'!$C$2)
      ),
      "Yes",
      "No"
   )
)</f>
        <v/>
      </c>
      <c r="P17" s="4"/>
      <c r="Q17" s="4"/>
      <c r="R17" s="4"/>
      <c r="S17" s="4"/>
      <c r="T17" s="77" t="str">
        <f>IF(Outcomes!M17="","",
   IF(AND(Outcomes!N17&lt;&gt;"",Outcomes!N17&lt;'County Names to hide (2)'!$C$2),0,
      ROUND((MIN(IF(Outcomes!N17="", 'County Names to hide (2)'!$D$2, Outcomes!N17),'County Names to hide (2)'!$D$2)-Outcomes!M17)/30,1)))</f>
        <v/>
      </c>
      <c r="U17" s="77" t="str">
        <f>IF(Outcomes!C17="", "", DATEDIF(Outcomes!C17, 'County Names to hide (2)'!$D$2, "m"))</f>
        <v/>
      </c>
      <c r="V17" s="77" t="str">
        <f>IF(OR(A17="", M17="", N17=""), "",
   IF(AND(
         N17 &gt;= 'County Names to hide (2)'!$C$2,
         N17 &lt;= 'County Names to hide (2)'!$D$2
      ),
      "Yes",
      "No"
   )
)</f>
        <v/>
      </c>
      <c r="W17" s="1"/>
      <c r="X17" s="1"/>
      <c r="Y17" s="1"/>
      <c r="Z17" s="1"/>
      <c r="AA17" s="1"/>
      <c r="AB17" s="1"/>
      <c r="AC17" s="1"/>
      <c r="AD17" s="1"/>
    </row>
    <row r="18" spans="1:30" x14ac:dyDescent="0.35">
      <c r="A18" s="1"/>
      <c r="B18" s="1"/>
      <c r="C18" s="1"/>
      <c r="D18" s="1"/>
      <c r="E18" s="1"/>
      <c r="F18" s="1"/>
      <c r="G18" s="1"/>
      <c r="H18" s="1"/>
      <c r="I18" s="1"/>
      <c r="J18" s="1"/>
      <c r="K18" s="1"/>
      <c r="L18" s="77" t="str">
        <f t="shared" si="0"/>
        <v>Yes</v>
      </c>
      <c r="M18" s="4"/>
      <c r="N18" s="4"/>
      <c r="O18" s="77" t="str">
        <f>IF(OR(A18="", M18=""), "",
   IF(AND(
         M18 &lt;= 'County Names to hide (2)'!$D$2,
         OR(N18="", N18 &gt;= 'County Names to hide (2)'!$C$2)
      ),
      "Yes",
      "No"
   )
)</f>
        <v/>
      </c>
      <c r="P18" s="4"/>
      <c r="Q18" s="4"/>
      <c r="R18" s="4"/>
      <c r="S18" s="4"/>
      <c r="T18" s="77" t="str">
        <f>IF(Outcomes!M18="","",
   IF(AND(Outcomes!N18&lt;&gt;"",Outcomes!N18&lt;'County Names to hide (2)'!$C$2),0,
      ROUND((MIN(IF(Outcomes!N18="", 'County Names to hide (2)'!$D$2, Outcomes!N18),'County Names to hide (2)'!$D$2)-Outcomes!M18)/30,1)))</f>
        <v/>
      </c>
      <c r="U18" s="77" t="str">
        <f>IF(Outcomes!C18="", "", DATEDIF(Outcomes!C18, 'County Names to hide (2)'!$D$2, "m"))</f>
        <v/>
      </c>
      <c r="V18" s="77" t="str">
        <f>IF(OR(A18="", M18="", N18=""), "",
   IF(AND(
         N18 &gt;= 'County Names to hide (2)'!$C$2,
         N18 &lt;= 'County Names to hide (2)'!$D$2
      ),
      "Yes",
      "No"
   )
)</f>
        <v/>
      </c>
      <c r="W18" s="1"/>
      <c r="X18" s="1"/>
      <c r="Y18" s="1"/>
      <c r="Z18" s="1"/>
      <c r="AA18" s="1"/>
      <c r="AB18" s="1"/>
      <c r="AC18" s="1"/>
      <c r="AD18" s="1"/>
    </row>
    <row r="19" spans="1:30" x14ac:dyDescent="0.35">
      <c r="A19" s="1"/>
      <c r="B19" s="1"/>
      <c r="C19" s="1"/>
      <c r="D19" s="1"/>
      <c r="E19" s="1"/>
      <c r="F19" s="1"/>
      <c r="G19" s="1"/>
      <c r="H19" s="1"/>
      <c r="I19" s="1"/>
      <c r="J19" s="1"/>
      <c r="K19" s="1"/>
      <c r="L19" s="77" t="str">
        <f t="shared" si="0"/>
        <v>Yes</v>
      </c>
      <c r="M19" s="4"/>
      <c r="N19" s="4"/>
      <c r="O19" s="77" t="str">
        <f>IF(OR(A19="", M19=""), "",
   IF(AND(
         M19 &lt;= 'County Names to hide (2)'!$D$2,
         OR(N19="", N19 &gt;= 'County Names to hide (2)'!$C$2)
      ),
      "Yes",
      "No"
   )
)</f>
        <v/>
      </c>
      <c r="P19" s="4"/>
      <c r="Q19" s="4"/>
      <c r="R19" s="4"/>
      <c r="S19" s="4"/>
      <c r="T19" s="77" t="str">
        <f>IF(Outcomes!M19="","",
   IF(AND(Outcomes!N19&lt;&gt;"",Outcomes!N19&lt;'County Names to hide (2)'!$C$2),0,
      ROUND((MIN(IF(Outcomes!N19="", 'County Names to hide (2)'!$D$2, Outcomes!N19),'County Names to hide (2)'!$D$2)-Outcomes!M19)/30,1)))</f>
        <v/>
      </c>
      <c r="U19" s="77" t="str">
        <f>IF(Outcomes!C19="", "", DATEDIF(Outcomes!C19, 'County Names to hide (2)'!$D$2, "m"))</f>
        <v/>
      </c>
      <c r="V19" s="77" t="str">
        <f>IF(OR(A19="", M19="", N19=""), "",
   IF(AND(
         N19 &gt;= 'County Names to hide (2)'!$C$2,
         N19 &lt;= 'County Names to hide (2)'!$D$2
      ),
      "Yes",
      "No"
   )
)</f>
        <v/>
      </c>
      <c r="W19" s="1"/>
      <c r="X19" s="1"/>
      <c r="Y19" s="1"/>
      <c r="Z19" s="1"/>
      <c r="AA19" s="1"/>
      <c r="AB19" s="1"/>
      <c r="AC19" s="1"/>
      <c r="AD19" s="1"/>
    </row>
    <row r="20" spans="1:30" x14ac:dyDescent="0.35">
      <c r="A20" s="1"/>
      <c r="B20" s="1"/>
      <c r="C20" s="1"/>
      <c r="D20" s="1"/>
      <c r="E20" s="1"/>
      <c r="F20" s="1"/>
      <c r="G20" s="1"/>
      <c r="H20" s="1"/>
      <c r="I20" s="1"/>
      <c r="J20" s="1"/>
      <c r="K20" s="1"/>
      <c r="L20" s="77" t="str">
        <f t="shared" si="0"/>
        <v>Yes</v>
      </c>
      <c r="M20" s="4"/>
      <c r="N20" s="4"/>
      <c r="O20" s="77" t="str">
        <f>IF(OR(A20="", M20=""), "",
   IF(AND(
         M20 &lt;= 'County Names to hide (2)'!$D$2,
         OR(N20="", N20 &gt;= 'County Names to hide (2)'!$C$2)
      ),
      "Yes",
      "No"
   )
)</f>
        <v/>
      </c>
      <c r="P20" s="4"/>
      <c r="Q20" s="4"/>
      <c r="R20" s="4"/>
      <c r="S20" s="4"/>
      <c r="T20" s="77" t="str">
        <f>IF(Outcomes!M20="","",
   IF(AND(Outcomes!N20&lt;&gt;"",Outcomes!N20&lt;'County Names to hide (2)'!$C$2),0,
      ROUND((MIN(IF(Outcomes!N20="", 'County Names to hide (2)'!$D$2, Outcomes!N20),'County Names to hide (2)'!$D$2)-Outcomes!M20)/30,1)))</f>
        <v/>
      </c>
      <c r="U20" s="77" t="str">
        <f>IF(Outcomes!C20="", "", DATEDIF(Outcomes!C20, 'County Names to hide (2)'!$D$2, "m"))</f>
        <v/>
      </c>
      <c r="V20" s="77" t="str">
        <f>IF(OR(A20="", M20="", N20=""), "",
   IF(AND(
         N20 &gt;= 'County Names to hide (2)'!$C$2,
         N20 &lt;= 'County Names to hide (2)'!$D$2
      ),
      "Yes",
      "No"
   )
)</f>
        <v/>
      </c>
      <c r="W20" s="1"/>
      <c r="X20" s="1"/>
      <c r="Y20" s="1"/>
      <c r="Z20" s="1"/>
      <c r="AA20" s="1"/>
      <c r="AB20" s="1"/>
      <c r="AC20" s="1"/>
      <c r="AD20" s="1"/>
    </row>
    <row r="21" spans="1:30" x14ac:dyDescent="0.35">
      <c r="A21" s="1"/>
      <c r="B21" s="1"/>
      <c r="C21" s="1"/>
      <c r="D21" s="1"/>
      <c r="E21" s="1"/>
      <c r="F21" s="1"/>
      <c r="G21" s="1"/>
      <c r="H21" s="1"/>
      <c r="I21" s="1"/>
      <c r="J21" s="1"/>
      <c r="K21" s="1"/>
      <c r="L21" s="77" t="str">
        <f t="shared" si="0"/>
        <v>Yes</v>
      </c>
      <c r="M21" s="4"/>
      <c r="N21" s="4"/>
      <c r="O21" s="77" t="str">
        <f>IF(OR(A21="", M21=""), "",
   IF(AND(
         M21 &lt;= 'County Names to hide (2)'!$D$2,
         OR(N21="", N21 &gt;= 'County Names to hide (2)'!$C$2)
      ),
      "Yes",
      "No"
   )
)</f>
        <v/>
      </c>
      <c r="P21" s="4"/>
      <c r="Q21" s="4"/>
      <c r="R21" s="4"/>
      <c r="S21" s="4"/>
      <c r="T21" s="77" t="str">
        <f>IF(Outcomes!M21="","",
   IF(AND(Outcomes!N21&lt;&gt;"",Outcomes!N21&lt;'County Names to hide (2)'!$C$2),0,
      ROUND((MIN(IF(Outcomes!N21="", 'County Names to hide (2)'!$D$2, Outcomes!N21),'County Names to hide (2)'!$D$2)-Outcomes!M21)/30,1)))</f>
        <v/>
      </c>
      <c r="U21" s="77" t="str">
        <f>IF(Outcomes!C21="", "", DATEDIF(Outcomes!C21, 'County Names to hide (2)'!$D$2, "m"))</f>
        <v/>
      </c>
      <c r="V21" s="77" t="str">
        <f>IF(OR(A21="", M21="", N21=""), "",
   IF(AND(
         N21 &gt;= 'County Names to hide (2)'!$C$2,
         N21 &lt;= 'County Names to hide (2)'!$D$2
      ),
      "Yes",
      "No"
   )
)</f>
        <v/>
      </c>
      <c r="W21" s="1"/>
      <c r="X21" s="1"/>
      <c r="Y21" s="1"/>
      <c r="Z21" s="1"/>
      <c r="AA21" s="1"/>
      <c r="AB21" s="1"/>
      <c r="AC21" s="1"/>
      <c r="AD21" s="1"/>
    </row>
    <row r="22" spans="1:30" x14ac:dyDescent="0.35">
      <c r="A22" s="1"/>
      <c r="B22" s="1"/>
      <c r="C22" s="1"/>
      <c r="D22" s="1"/>
      <c r="E22" s="1"/>
      <c r="F22" s="1"/>
      <c r="G22" s="1"/>
      <c r="H22" s="1"/>
      <c r="I22" s="1"/>
      <c r="J22" s="1"/>
      <c r="K22" s="1"/>
      <c r="L22" s="77" t="str">
        <f t="shared" si="0"/>
        <v>Yes</v>
      </c>
      <c r="M22" s="4"/>
      <c r="N22" s="4"/>
      <c r="O22" s="77" t="str">
        <f>IF(OR(A22="", M22=""), "",
   IF(AND(
         M22 &lt;= 'County Names to hide (2)'!$D$2,
         OR(N22="", N22 &gt;= 'County Names to hide (2)'!$C$2)
      ),
      "Yes",
      "No"
   )
)</f>
        <v/>
      </c>
      <c r="P22" s="4"/>
      <c r="Q22" s="4"/>
      <c r="R22" s="4"/>
      <c r="S22" s="4"/>
      <c r="T22" s="77" t="str">
        <f>IF(Outcomes!M22="","",
   IF(AND(Outcomes!N22&lt;&gt;"",Outcomes!N22&lt;'County Names to hide (2)'!$C$2),0,
      ROUND((MIN(IF(Outcomes!N22="", 'County Names to hide (2)'!$D$2, Outcomes!N22),'County Names to hide (2)'!$D$2)-Outcomes!M22)/30,1)))</f>
        <v/>
      </c>
      <c r="U22" s="77" t="str">
        <f>IF(Outcomes!C22="", "", DATEDIF(Outcomes!C22, 'County Names to hide (2)'!$D$2, "m"))</f>
        <v/>
      </c>
      <c r="V22" s="77" t="str">
        <f>IF(OR(A22="", M22="", N22=""), "",
   IF(AND(
         N22 &gt;= 'County Names to hide (2)'!$C$2,
         N22 &lt;= 'County Names to hide (2)'!$D$2
      ),
      "Yes",
      "No"
   )
)</f>
        <v/>
      </c>
      <c r="W22" s="1"/>
      <c r="X22" s="1"/>
      <c r="Y22" s="1"/>
      <c r="Z22" s="1"/>
      <c r="AA22" s="1"/>
      <c r="AB22" s="1"/>
      <c r="AC22" s="1"/>
      <c r="AD22" s="1"/>
    </row>
    <row r="23" spans="1:30" x14ac:dyDescent="0.35">
      <c r="A23" s="1"/>
      <c r="B23" s="1"/>
      <c r="C23" s="1"/>
      <c r="D23" s="1"/>
      <c r="E23" s="1"/>
      <c r="F23" s="1"/>
      <c r="G23" s="1"/>
      <c r="H23" s="1"/>
      <c r="I23" s="1"/>
      <c r="J23" s="1"/>
      <c r="K23" s="1"/>
      <c r="L23" s="77" t="str">
        <f t="shared" si="0"/>
        <v>Yes</v>
      </c>
      <c r="M23" s="4"/>
      <c r="N23" s="4"/>
      <c r="O23" s="77" t="str">
        <f>IF(OR(A23="", M23=""), "",
   IF(AND(
         M23 &lt;= 'County Names to hide (2)'!$D$2,
         OR(N23="", N23 &gt;= 'County Names to hide (2)'!$C$2)
      ),
      "Yes",
      "No"
   )
)</f>
        <v/>
      </c>
      <c r="P23" s="4"/>
      <c r="Q23" s="4"/>
      <c r="R23" s="4"/>
      <c r="S23" s="4"/>
      <c r="T23" s="77" t="str">
        <f>IF(Outcomes!M23="","",
   IF(AND(Outcomes!N23&lt;&gt;"",Outcomes!N23&lt;'County Names to hide (2)'!$C$2),0,
      ROUND((MIN(IF(Outcomes!N23="", 'County Names to hide (2)'!$D$2, Outcomes!N23),'County Names to hide (2)'!$D$2)-Outcomes!M23)/30,1)))</f>
        <v/>
      </c>
      <c r="U23" s="77" t="str">
        <f>IF(Outcomes!C23="", "", DATEDIF(Outcomes!C23, 'County Names to hide (2)'!$D$2, "m"))</f>
        <v/>
      </c>
      <c r="V23" s="77" t="str">
        <f>IF(OR(A23="", M23="", N23=""), "",
   IF(AND(
         N23 &gt;= 'County Names to hide (2)'!$C$2,
         N23 &lt;= 'County Names to hide (2)'!$D$2
      ),
      "Yes",
      "No"
   )
)</f>
        <v/>
      </c>
      <c r="W23" s="1"/>
      <c r="X23" s="1"/>
      <c r="Y23" s="1"/>
      <c r="Z23" s="1"/>
      <c r="AA23" s="1"/>
      <c r="AB23" s="1"/>
      <c r="AC23" s="1"/>
      <c r="AD23" s="1"/>
    </row>
    <row r="24" spans="1:30" x14ac:dyDescent="0.35">
      <c r="A24" s="1"/>
      <c r="B24" s="1"/>
      <c r="C24" s="1"/>
      <c r="D24" s="1"/>
      <c r="E24" s="1"/>
      <c r="F24" s="1"/>
      <c r="G24" s="1"/>
      <c r="H24" s="1"/>
      <c r="I24" s="1"/>
      <c r="J24" s="1"/>
      <c r="K24" s="1"/>
      <c r="L24" s="77" t="str">
        <f t="shared" si="0"/>
        <v>Yes</v>
      </c>
      <c r="M24" s="4"/>
      <c r="N24" s="4"/>
      <c r="O24" s="77" t="str">
        <f>IF(OR(A24="", M24=""), "",
   IF(AND(
         M24 &lt;= 'County Names to hide (2)'!$D$2,
         OR(N24="", N24 &gt;= 'County Names to hide (2)'!$C$2)
      ),
      "Yes",
      "No"
   )
)</f>
        <v/>
      </c>
      <c r="P24" s="4"/>
      <c r="Q24" s="4"/>
      <c r="R24" s="4"/>
      <c r="S24" s="4"/>
      <c r="T24" s="77" t="str">
        <f>IF(Outcomes!M24="","",
   IF(AND(Outcomes!N24&lt;&gt;"",Outcomes!N24&lt;'County Names to hide (2)'!$C$2),0,
      ROUND((MIN(IF(Outcomes!N24="", 'County Names to hide (2)'!$D$2, Outcomes!N24),'County Names to hide (2)'!$D$2)-Outcomes!M24)/30,1)))</f>
        <v/>
      </c>
      <c r="U24" s="77" t="str">
        <f>IF(Outcomes!C24="", "", DATEDIF(Outcomes!C24, 'County Names to hide (2)'!$D$2, "m"))</f>
        <v/>
      </c>
      <c r="V24" s="77" t="str">
        <f>IF(OR(A24="", M24="", N24=""), "",
   IF(AND(
         N24 &gt;= 'County Names to hide (2)'!$C$2,
         N24 &lt;= 'County Names to hide (2)'!$D$2
      ),
      "Yes",
      "No"
   )
)</f>
        <v/>
      </c>
      <c r="W24" s="1"/>
      <c r="X24" s="1"/>
      <c r="Y24" s="1"/>
      <c r="Z24" s="1"/>
      <c r="AA24" s="1"/>
      <c r="AB24" s="1"/>
      <c r="AC24" s="1"/>
      <c r="AD24" s="1"/>
    </row>
    <row r="25" spans="1:30" x14ac:dyDescent="0.35">
      <c r="A25" s="1"/>
      <c r="B25" s="1"/>
      <c r="C25" s="1"/>
      <c r="D25" s="1"/>
      <c r="E25" s="1"/>
      <c r="F25" s="1"/>
      <c r="G25" s="1"/>
      <c r="H25" s="1"/>
      <c r="I25" s="1"/>
      <c r="J25" s="1"/>
      <c r="K25" s="1"/>
      <c r="L25" s="77" t="str">
        <f t="shared" si="0"/>
        <v>Yes</v>
      </c>
      <c r="M25" s="4"/>
      <c r="N25" s="4"/>
      <c r="O25" s="77" t="str">
        <f>IF(OR(A25="", M25=""), "",
   IF(AND(
         M25 &lt;= 'County Names to hide (2)'!$D$2,
         OR(N25="", N25 &gt;= 'County Names to hide (2)'!$C$2)
      ),
      "Yes",
      "No"
   )
)</f>
        <v/>
      </c>
      <c r="P25" s="4"/>
      <c r="Q25" s="4"/>
      <c r="R25" s="4"/>
      <c r="S25" s="4"/>
      <c r="T25" s="77" t="str">
        <f>IF(Outcomes!M25="","",
   IF(AND(Outcomes!N25&lt;&gt;"",Outcomes!N25&lt;'County Names to hide (2)'!$C$2),0,
      ROUND((MIN(IF(Outcomes!N25="", 'County Names to hide (2)'!$D$2, Outcomes!N25),'County Names to hide (2)'!$D$2)-Outcomes!M25)/30,1)))</f>
        <v/>
      </c>
      <c r="U25" s="77" t="str">
        <f>IF(Outcomes!C25="", "", DATEDIF(Outcomes!C25, 'County Names to hide (2)'!$D$2, "m"))</f>
        <v/>
      </c>
      <c r="V25" s="77" t="str">
        <f>IF(OR(A25="", M25="", N25=""), "",
   IF(AND(
         N25 &gt;= 'County Names to hide (2)'!$C$2,
         N25 &lt;= 'County Names to hide (2)'!$D$2
      ),
      "Yes",
      "No"
   )
)</f>
        <v/>
      </c>
      <c r="W25" s="1"/>
      <c r="X25" s="1"/>
      <c r="Y25" s="1"/>
      <c r="Z25" s="1"/>
      <c r="AA25" s="1"/>
      <c r="AB25" s="1"/>
      <c r="AC25" s="1"/>
      <c r="AD25" s="1"/>
    </row>
    <row r="26" spans="1:30" x14ac:dyDescent="0.35">
      <c r="A26" s="1"/>
      <c r="B26" s="1"/>
      <c r="C26" s="1"/>
      <c r="D26" s="1"/>
      <c r="E26" s="1"/>
      <c r="F26" s="1"/>
      <c r="G26" s="1"/>
      <c r="H26" s="1"/>
      <c r="I26" s="1"/>
      <c r="J26" s="1"/>
      <c r="K26" s="1"/>
      <c r="L26" s="77" t="str">
        <f t="shared" si="0"/>
        <v>Yes</v>
      </c>
      <c r="M26" s="4"/>
      <c r="N26" s="4"/>
      <c r="O26" s="77" t="str">
        <f>IF(OR(A26="", M26=""), "",
   IF(AND(
         M26 &lt;= 'County Names to hide (2)'!$D$2,
         OR(N26="", N26 &gt;= 'County Names to hide (2)'!$C$2)
      ),
      "Yes",
      "No"
   )
)</f>
        <v/>
      </c>
      <c r="P26" s="4"/>
      <c r="Q26" s="4"/>
      <c r="R26" s="4"/>
      <c r="S26" s="4"/>
      <c r="T26" s="77" t="str">
        <f>IF(Outcomes!M26="","",
   IF(AND(Outcomes!N26&lt;&gt;"",Outcomes!N26&lt;'County Names to hide (2)'!$C$2),0,
      ROUND((MIN(IF(Outcomes!N26="", 'County Names to hide (2)'!$D$2, Outcomes!N26),'County Names to hide (2)'!$D$2)-Outcomes!M26)/30,1)))</f>
        <v/>
      </c>
      <c r="U26" s="77" t="str">
        <f>IF(Outcomes!C26="", "", DATEDIF(Outcomes!C26, 'County Names to hide (2)'!$D$2, "m"))</f>
        <v/>
      </c>
      <c r="V26" s="77" t="str">
        <f>IF(OR(A26="", M26="", N26=""), "",
   IF(AND(
         N26 &gt;= 'County Names to hide (2)'!$C$2,
         N26 &lt;= 'County Names to hide (2)'!$D$2
      ),
      "Yes",
      "No"
   )
)</f>
        <v/>
      </c>
      <c r="W26" s="1"/>
      <c r="X26" s="1"/>
      <c r="Y26" s="1"/>
      <c r="Z26" s="1"/>
      <c r="AA26" s="1"/>
      <c r="AB26" s="1"/>
      <c r="AC26" s="1"/>
      <c r="AD26" s="1"/>
    </row>
    <row r="27" spans="1:30" x14ac:dyDescent="0.35">
      <c r="A27" s="1"/>
      <c r="B27" s="1"/>
      <c r="C27" s="1"/>
      <c r="D27" s="1"/>
      <c r="E27" s="1"/>
      <c r="F27" s="1"/>
      <c r="G27" s="1"/>
      <c r="H27" s="1"/>
      <c r="I27" s="1"/>
      <c r="J27" s="1"/>
      <c r="K27" s="1"/>
      <c r="L27" s="77" t="str">
        <f t="shared" si="0"/>
        <v>Yes</v>
      </c>
      <c r="M27" s="4"/>
      <c r="N27" s="4"/>
      <c r="O27" s="77" t="str">
        <f>IF(OR(A27="", M27=""), "",
   IF(AND(
         M27 &lt;= 'County Names to hide (2)'!$D$2,
         OR(N27="", N27 &gt;= 'County Names to hide (2)'!$C$2)
      ),
      "Yes",
      "No"
   )
)</f>
        <v/>
      </c>
      <c r="P27" s="4"/>
      <c r="Q27" s="4"/>
      <c r="R27" s="4"/>
      <c r="S27" s="4"/>
      <c r="T27" s="77" t="str">
        <f>IF(Outcomes!M27="","",
   IF(AND(Outcomes!N27&lt;&gt;"",Outcomes!N27&lt;'County Names to hide (2)'!$C$2),0,
      ROUND((MIN(IF(Outcomes!N27="", 'County Names to hide (2)'!$D$2, Outcomes!N27),'County Names to hide (2)'!$D$2)-Outcomes!M27)/30,1)))</f>
        <v/>
      </c>
      <c r="U27" s="77" t="str">
        <f>IF(Outcomes!C27="", "", DATEDIF(Outcomes!C27, 'County Names to hide (2)'!$D$2, "m"))</f>
        <v/>
      </c>
      <c r="V27" s="77" t="str">
        <f>IF(OR(A27="", M27="", N27=""), "",
   IF(AND(
         N27 &gt;= 'County Names to hide (2)'!$C$2,
         N27 &lt;= 'County Names to hide (2)'!$D$2
      ),
      "Yes",
      "No"
   )
)</f>
        <v/>
      </c>
      <c r="W27" s="1"/>
      <c r="X27" s="1"/>
      <c r="Y27" s="1"/>
      <c r="Z27" s="1"/>
      <c r="AA27" s="1"/>
      <c r="AB27" s="1"/>
      <c r="AC27" s="1"/>
      <c r="AD27" s="1"/>
    </row>
    <row r="28" spans="1:30" x14ac:dyDescent="0.35">
      <c r="A28" s="1"/>
      <c r="B28" s="1"/>
      <c r="C28" s="1"/>
      <c r="D28" s="1"/>
      <c r="E28" s="1"/>
      <c r="F28" s="1"/>
      <c r="G28" s="1"/>
      <c r="H28" s="1"/>
      <c r="I28" s="1"/>
      <c r="J28" s="1"/>
      <c r="K28" s="1"/>
      <c r="L28" s="77" t="str">
        <f t="shared" si="0"/>
        <v>Yes</v>
      </c>
      <c r="M28" s="4"/>
      <c r="N28" s="4"/>
      <c r="O28" s="77" t="str">
        <f>IF(OR(A28="", M28=""), "",
   IF(AND(
         M28 &lt;= 'County Names to hide (2)'!$D$2,
         OR(N28="", N28 &gt;= 'County Names to hide (2)'!$C$2)
      ),
      "Yes",
      "No"
   )
)</f>
        <v/>
      </c>
      <c r="P28" s="4"/>
      <c r="Q28" s="4"/>
      <c r="R28" s="4"/>
      <c r="S28" s="4"/>
      <c r="T28" s="77" t="str">
        <f>IF(Outcomes!M28="","",
   IF(AND(Outcomes!N28&lt;&gt;"",Outcomes!N28&lt;'County Names to hide (2)'!$C$2),0,
      ROUND((MIN(IF(Outcomes!N28="", 'County Names to hide (2)'!$D$2, Outcomes!N28),'County Names to hide (2)'!$D$2)-Outcomes!M28)/30,1)))</f>
        <v/>
      </c>
      <c r="U28" s="77" t="str">
        <f>IF(Outcomes!C28="", "", DATEDIF(Outcomes!C28, 'County Names to hide (2)'!$D$2, "m"))</f>
        <v/>
      </c>
      <c r="V28" s="77" t="str">
        <f>IF(OR(A28="", M28="", N28=""), "",
   IF(AND(
         N28 &gt;= 'County Names to hide (2)'!$C$2,
         N28 &lt;= 'County Names to hide (2)'!$D$2
      ),
      "Yes",
      "No"
   )
)</f>
        <v/>
      </c>
      <c r="W28" s="1"/>
      <c r="X28" s="1"/>
      <c r="Y28" s="1"/>
      <c r="Z28" s="1"/>
      <c r="AA28" s="1"/>
      <c r="AB28" s="1"/>
      <c r="AC28" s="1"/>
      <c r="AD28" s="1"/>
    </row>
    <row r="29" spans="1:30" x14ac:dyDescent="0.35">
      <c r="A29" s="1"/>
      <c r="B29" s="1"/>
      <c r="C29" s="1"/>
      <c r="D29" s="1"/>
      <c r="E29" s="1"/>
      <c r="F29" s="1"/>
      <c r="G29" s="1"/>
      <c r="H29" s="1"/>
      <c r="I29" s="1"/>
      <c r="J29" s="1"/>
      <c r="K29" s="1"/>
      <c r="L29" s="77" t="str">
        <f t="shared" si="0"/>
        <v>Yes</v>
      </c>
      <c r="M29" s="4"/>
      <c r="N29" s="4"/>
      <c r="O29" s="77" t="str">
        <f>IF(OR(A29="", M29=""), "",
   IF(AND(
         M29 &lt;= 'County Names to hide (2)'!$D$2,
         OR(N29="", N29 &gt;= 'County Names to hide (2)'!$C$2)
      ),
      "Yes",
      "No"
   )
)</f>
        <v/>
      </c>
      <c r="P29" s="4"/>
      <c r="Q29" s="4"/>
      <c r="R29" s="4"/>
      <c r="S29" s="4"/>
      <c r="T29" s="77" t="str">
        <f>IF(Outcomes!M29="","",
   IF(AND(Outcomes!N29&lt;&gt;"",Outcomes!N29&lt;'County Names to hide (2)'!$C$2),0,
      ROUND((MIN(IF(Outcomes!N29="", 'County Names to hide (2)'!$D$2, Outcomes!N29),'County Names to hide (2)'!$D$2)-Outcomes!M29)/30,1)))</f>
        <v/>
      </c>
      <c r="U29" s="77" t="str">
        <f>IF(Outcomes!C29="", "", DATEDIF(Outcomes!C29, 'County Names to hide (2)'!$D$2, "m"))</f>
        <v/>
      </c>
      <c r="V29" s="77" t="str">
        <f>IF(OR(A29="", M29="", N29=""), "",
   IF(AND(
         N29 &gt;= 'County Names to hide (2)'!$C$2,
         N29 &lt;= 'County Names to hide (2)'!$D$2
      ),
      "Yes",
      "No"
   )
)</f>
        <v/>
      </c>
      <c r="W29" s="1"/>
      <c r="X29" s="1"/>
      <c r="Y29" s="1"/>
      <c r="Z29" s="1"/>
      <c r="AA29" s="1"/>
      <c r="AB29" s="1"/>
      <c r="AC29" s="1"/>
      <c r="AD29" s="1"/>
    </row>
    <row r="30" spans="1:30" x14ac:dyDescent="0.35">
      <c r="A30" s="1"/>
      <c r="B30" s="1"/>
      <c r="C30" s="1"/>
      <c r="D30" s="1"/>
      <c r="E30" s="1"/>
      <c r="F30" s="1"/>
      <c r="G30" s="1"/>
      <c r="H30" s="1"/>
      <c r="I30" s="1"/>
      <c r="J30" s="1"/>
      <c r="K30" s="1"/>
      <c r="L30" s="77" t="str">
        <f t="shared" si="0"/>
        <v>Yes</v>
      </c>
      <c r="M30" s="4"/>
      <c r="N30" s="4"/>
      <c r="O30" s="77" t="str">
        <f>IF(OR(A30="", M30=""), "",
   IF(AND(
         M30 &lt;= 'County Names to hide (2)'!$D$2,
         OR(N30="", N30 &gt;= 'County Names to hide (2)'!$C$2)
      ),
      "Yes",
      "No"
   )
)</f>
        <v/>
      </c>
      <c r="P30" s="4"/>
      <c r="Q30" s="4"/>
      <c r="R30" s="4"/>
      <c r="S30" s="4"/>
      <c r="T30" s="77" t="str">
        <f>IF(Outcomes!M30="","",
   IF(AND(Outcomes!N30&lt;&gt;"",Outcomes!N30&lt;'County Names to hide (2)'!$C$2),0,
      ROUND((MIN(IF(Outcomes!N30="", 'County Names to hide (2)'!$D$2, Outcomes!N30),'County Names to hide (2)'!$D$2)-Outcomes!M30)/30,1)))</f>
        <v/>
      </c>
      <c r="U30" s="77" t="str">
        <f>IF(Outcomes!C30="", "", DATEDIF(Outcomes!C30, 'County Names to hide (2)'!$D$2, "m"))</f>
        <v/>
      </c>
      <c r="V30" s="77" t="str">
        <f>IF(OR(A30="", M30="", N30=""), "",
   IF(AND(
         N30 &gt;= 'County Names to hide (2)'!$C$2,
         N30 &lt;= 'County Names to hide (2)'!$D$2
      ),
      "Yes",
      "No"
   )
)</f>
        <v/>
      </c>
      <c r="W30" s="1"/>
      <c r="X30" s="1"/>
      <c r="Y30" s="1"/>
      <c r="Z30" s="1"/>
      <c r="AA30" s="1"/>
      <c r="AB30" s="1"/>
      <c r="AC30" s="1"/>
      <c r="AD30" s="1"/>
    </row>
    <row r="31" spans="1:30" x14ac:dyDescent="0.35">
      <c r="A31" s="1"/>
      <c r="B31" s="1"/>
      <c r="C31" s="1"/>
      <c r="D31" s="1"/>
      <c r="E31" s="1"/>
      <c r="F31" s="1"/>
      <c r="G31" s="1"/>
      <c r="H31" s="1"/>
      <c r="I31" s="1"/>
      <c r="J31" s="1"/>
      <c r="K31" s="1"/>
      <c r="L31" s="77" t="str">
        <f t="shared" si="0"/>
        <v>Yes</v>
      </c>
      <c r="M31" s="4"/>
      <c r="N31" s="4"/>
      <c r="O31" s="77" t="str">
        <f>IF(OR(A31="", M31=""), "",
   IF(AND(
         M31 &lt;= 'County Names to hide (2)'!$D$2,
         OR(N31="", N31 &gt;= 'County Names to hide (2)'!$C$2)
      ),
      "Yes",
      "No"
   )
)</f>
        <v/>
      </c>
      <c r="P31" s="4"/>
      <c r="Q31" s="4"/>
      <c r="R31" s="4"/>
      <c r="S31" s="4"/>
      <c r="T31" s="77" t="str">
        <f>IF(Outcomes!M31="","",
   IF(AND(Outcomes!N31&lt;&gt;"",Outcomes!N31&lt;'County Names to hide (2)'!$C$2),0,
      ROUND((MIN(IF(Outcomes!N31="", 'County Names to hide (2)'!$D$2, Outcomes!N31),'County Names to hide (2)'!$D$2)-Outcomes!M31)/30,1)))</f>
        <v/>
      </c>
      <c r="U31" s="77" t="str">
        <f>IF(Outcomes!C31="", "", DATEDIF(Outcomes!C31, 'County Names to hide (2)'!$D$2, "m"))</f>
        <v/>
      </c>
      <c r="V31" s="77" t="str">
        <f>IF(OR(A31="", M31="", N31=""), "",
   IF(AND(
         N31 &gt;= 'County Names to hide (2)'!$C$2,
         N31 &lt;= 'County Names to hide (2)'!$D$2
      ),
      "Yes",
      "No"
   )
)</f>
        <v/>
      </c>
      <c r="W31" s="1"/>
      <c r="X31" s="1"/>
      <c r="Y31" s="1"/>
      <c r="Z31" s="1"/>
      <c r="AA31" s="1"/>
      <c r="AB31" s="1"/>
      <c r="AC31" s="1"/>
      <c r="AD31" s="1"/>
    </row>
    <row r="32" spans="1:30" x14ac:dyDescent="0.35">
      <c r="A32" s="1"/>
      <c r="B32" s="1"/>
      <c r="C32" s="1"/>
      <c r="D32" s="1"/>
      <c r="E32" s="1"/>
      <c r="F32" s="1"/>
      <c r="G32" s="1"/>
      <c r="H32" s="1"/>
      <c r="I32" s="1"/>
      <c r="J32" s="1"/>
      <c r="K32" s="1"/>
      <c r="L32" s="77" t="str">
        <f t="shared" si="0"/>
        <v>Yes</v>
      </c>
      <c r="M32" s="4"/>
      <c r="N32" s="4"/>
      <c r="O32" s="77" t="str">
        <f>IF(OR(A32="", M32=""), "",
   IF(AND(
         M32 &lt;= 'County Names to hide (2)'!$D$2,
         OR(N32="", N32 &gt;= 'County Names to hide (2)'!$C$2)
      ),
      "Yes",
      "No"
   )
)</f>
        <v/>
      </c>
      <c r="P32" s="4"/>
      <c r="Q32" s="4"/>
      <c r="R32" s="4"/>
      <c r="S32" s="4"/>
      <c r="T32" s="77" t="str">
        <f>IF(Outcomes!M32="","",
   IF(AND(Outcomes!N32&lt;&gt;"",Outcomes!N32&lt;'County Names to hide (2)'!$C$2),0,
      ROUND((MIN(IF(Outcomes!N32="", 'County Names to hide (2)'!$D$2, Outcomes!N32),'County Names to hide (2)'!$D$2)-Outcomes!M32)/30,1)))</f>
        <v/>
      </c>
      <c r="U32" s="77" t="str">
        <f>IF(Outcomes!C32="", "", DATEDIF(Outcomes!C32, 'County Names to hide (2)'!$D$2, "m"))</f>
        <v/>
      </c>
      <c r="V32" s="77" t="str">
        <f>IF(OR(A32="", M32="", N32=""), "",
   IF(AND(
         N32 &gt;= 'County Names to hide (2)'!$C$2,
         N32 &lt;= 'County Names to hide (2)'!$D$2
      ),
      "Yes",
      "No"
   )
)</f>
        <v/>
      </c>
      <c r="W32" s="1"/>
      <c r="X32" s="1"/>
      <c r="Y32" s="1"/>
      <c r="Z32" s="1"/>
      <c r="AA32" s="1"/>
      <c r="AB32" s="1"/>
      <c r="AC32" s="1"/>
      <c r="AD32" s="1"/>
    </row>
    <row r="33" spans="1:30" x14ac:dyDescent="0.35">
      <c r="A33" s="1"/>
      <c r="B33" s="1"/>
      <c r="C33" s="1"/>
      <c r="D33" s="1"/>
      <c r="E33" s="1"/>
      <c r="F33" s="1"/>
      <c r="G33" s="1"/>
      <c r="H33" s="1"/>
      <c r="I33" s="1"/>
      <c r="J33" s="1"/>
      <c r="K33" s="1"/>
      <c r="L33" s="77" t="str">
        <f t="shared" si="0"/>
        <v>Yes</v>
      </c>
      <c r="M33" s="4"/>
      <c r="N33" s="4"/>
      <c r="O33" s="77" t="str">
        <f>IF(OR(A33="", M33=""), "",
   IF(AND(
         M33 &lt;= 'County Names to hide (2)'!$D$2,
         OR(N33="", N33 &gt;= 'County Names to hide (2)'!$C$2)
      ),
      "Yes",
      "No"
   )
)</f>
        <v/>
      </c>
      <c r="P33" s="4"/>
      <c r="Q33" s="4"/>
      <c r="R33" s="4"/>
      <c r="S33" s="4"/>
      <c r="T33" s="77" t="str">
        <f>IF(Outcomes!M33="","",
   IF(AND(Outcomes!N33&lt;&gt;"",Outcomes!N33&lt;'County Names to hide (2)'!$C$2),0,
      ROUND((MIN(IF(Outcomes!N33="", 'County Names to hide (2)'!$D$2, Outcomes!N33),'County Names to hide (2)'!$D$2)-Outcomes!M33)/30,1)))</f>
        <v/>
      </c>
      <c r="U33" s="77" t="str">
        <f>IF(Outcomes!C33="", "", DATEDIF(Outcomes!C33, 'County Names to hide (2)'!$D$2, "m"))</f>
        <v/>
      </c>
      <c r="V33" s="77" t="str">
        <f>IF(OR(A33="", M33="", N33=""), "",
   IF(AND(
         N33 &gt;= 'County Names to hide (2)'!$C$2,
         N33 &lt;= 'County Names to hide (2)'!$D$2
      ),
      "Yes",
      "No"
   )
)</f>
        <v/>
      </c>
      <c r="W33" s="1"/>
      <c r="X33" s="1"/>
      <c r="Y33" s="1"/>
      <c r="Z33" s="1"/>
      <c r="AA33" s="1"/>
      <c r="AB33" s="1"/>
      <c r="AC33" s="1"/>
      <c r="AD33" s="1"/>
    </row>
    <row r="34" spans="1:30" x14ac:dyDescent="0.35">
      <c r="A34" s="1"/>
      <c r="B34" s="1"/>
      <c r="C34" s="1"/>
      <c r="D34" s="1"/>
      <c r="E34" s="1"/>
      <c r="F34" s="1"/>
      <c r="G34" s="1"/>
      <c r="H34" s="1"/>
      <c r="I34" s="1"/>
      <c r="J34" s="1"/>
      <c r="K34" s="1"/>
      <c r="L34" s="77" t="str">
        <f t="shared" si="0"/>
        <v>Yes</v>
      </c>
      <c r="M34" s="4"/>
      <c r="N34" s="4"/>
      <c r="O34" s="77" t="str">
        <f>IF(OR(A34="", M34=""), "",
   IF(AND(
         M34 &lt;= 'County Names to hide (2)'!$D$2,
         OR(N34="", N34 &gt;= 'County Names to hide (2)'!$C$2)
      ),
      "Yes",
      "No"
   )
)</f>
        <v/>
      </c>
      <c r="P34" s="4"/>
      <c r="Q34" s="4"/>
      <c r="R34" s="4"/>
      <c r="S34" s="4"/>
      <c r="T34" s="77" t="str">
        <f>IF(Outcomes!M34="","",
   IF(AND(Outcomes!N34&lt;&gt;"",Outcomes!N34&lt;'County Names to hide (2)'!$C$2),0,
      ROUND((MIN(IF(Outcomes!N34="", 'County Names to hide (2)'!$D$2, Outcomes!N34),'County Names to hide (2)'!$D$2)-Outcomes!M34)/30,1)))</f>
        <v/>
      </c>
      <c r="U34" s="77" t="str">
        <f>IF(Outcomes!C34="", "", DATEDIF(Outcomes!C34, 'County Names to hide (2)'!$D$2, "m"))</f>
        <v/>
      </c>
      <c r="V34" s="77" t="str">
        <f>IF(OR(A34="", M34="", N34=""), "",
   IF(AND(
         N34 &gt;= 'County Names to hide (2)'!$C$2,
         N34 &lt;= 'County Names to hide (2)'!$D$2
      ),
      "Yes",
      "No"
   )
)</f>
        <v/>
      </c>
      <c r="W34" s="1"/>
      <c r="X34" s="1"/>
      <c r="Y34" s="1"/>
      <c r="Z34" s="1"/>
      <c r="AA34" s="1"/>
      <c r="AB34" s="1"/>
      <c r="AC34" s="1"/>
      <c r="AD34" s="1"/>
    </row>
    <row r="35" spans="1:30" x14ac:dyDescent="0.35">
      <c r="A35" s="1"/>
      <c r="B35" s="1"/>
      <c r="C35" s="1"/>
      <c r="D35" s="1"/>
      <c r="E35" s="1"/>
      <c r="F35" s="1"/>
      <c r="G35" s="1"/>
      <c r="H35" s="1"/>
      <c r="I35" s="1"/>
      <c r="J35" s="1"/>
      <c r="K35" s="1"/>
      <c r="L35" s="77" t="str">
        <f t="shared" si="0"/>
        <v>Yes</v>
      </c>
      <c r="M35" s="4"/>
      <c r="N35" s="4"/>
      <c r="O35" s="77" t="str">
        <f>IF(OR(A35="", M35=""), "",
   IF(AND(
         M35 &lt;= 'County Names to hide (2)'!$D$2,
         OR(N35="", N35 &gt;= 'County Names to hide (2)'!$C$2)
      ),
      "Yes",
      "No"
   )
)</f>
        <v/>
      </c>
      <c r="P35" s="4"/>
      <c r="Q35" s="4"/>
      <c r="R35" s="4"/>
      <c r="S35" s="4"/>
      <c r="T35" s="77" t="str">
        <f>IF(Outcomes!M35="","",
   IF(AND(Outcomes!N35&lt;&gt;"",Outcomes!N35&lt;'County Names to hide (2)'!$C$2),0,
      ROUND((MIN(IF(Outcomes!N35="", 'County Names to hide (2)'!$D$2, Outcomes!N35),'County Names to hide (2)'!$D$2)-Outcomes!M35)/30,1)))</f>
        <v/>
      </c>
      <c r="U35" s="77" t="str">
        <f>IF(Outcomes!C35="", "", DATEDIF(Outcomes!C35, 'County Names to hide (2)'!$D$2, "m"))</f>
        <v/>
      </c>
      <c r="V35" s="77" t="str">
        <f>IF(OR(A35="", M35="", N35=""), "",
   IF(AND(
         N35 &gt;= 'County Names to hide (2)'!$C$2,
         N35 &lt;= 'County Names to hide (2)'!$D$2
      ),
      "Yes",
      "No"
   )
)</f>
        <v/>
      </c>
      <c r="W35" s="1"/>
      <c r="X35" s="1"/>
      <c r="Y35" s="1"/>
      <c r="Z35" s="1"/>
      <c r="AA35" s="1"/>
      <c r="AB35" s="1"/>
      <c r="AC35" s="1"/>
      <c r="AD35" s="1"/>
    </row>
    <row r="36" spans="1:30" x14ac:dyDescent="0.35">
      <c r="A36" s="1"/>
      <c r="B36" s="1"/>
      <c r="C36" s="1"/>
      <c r="D36" s="1"/>
      <c r="E36" s="1"/>
      <c r="F36" s="1"/>
      <c r="G36" s="1"/>
      <c r="H36" s="1"/>
      <c r="I36" s="1"/>
      <c r="J36" s="1"/>
      <c r="K36" s="1"/>
      <c r="L36" s="77" t="str">
        <f t="shared" si="0"/>
        <v>Yes</v>
      </c>
      <c r="M36" s="4"/>
      <c r="N36" s="4"/>
      <c r="O36" s="77" t="str">
        <f>IF(OR(A36="", M36=""), "",
   IF(AND(
         M36 &lt;= 'County Names to hide (2)'!$D$2,
         OR(N36="", N36 &gt;= 'County Names to hide (2)'!$C$2)
      ),
      "Yes",
      "No"
   )
)</f>
        <v/>
      </c>
      <c r="P36" s="4"/>
      <c r="Q36" s="4"/>
      <c r="R36" s="4"/>
      <c r="S36" s="4"/>
      <c r="T36" s="77" t="str">
        <f>IF(Outcomes!M36="","",
   IF(AND(Outcomes!N36&lt;&gt;"",Outcomes!N36&lt;'County Names to hide (2)'!$C$2),0,
      ROUND((MIN(IF(Outcomes!N36="", 'County Names to hide (2)'!$D$2, Outcomes!N36),'County Names to hide (2)'!$D$2)-Outcomes!M36)/30,1)))</f>
        <v/>
      </c>
      <c r="U36" s="77" t="str">
        <f>IF(Outcomes!C36="", "", DATEDIF(Outcomes!C36, 'County Names to hide (2)'!$D$2, "m"))</f>
        <v/>
      </c>
      <c r="V36" s="77" t="str">
        <f>IF(OR(A36="", M36="", N36=""), "",
   IF(AND(
         N36 &gt;= 'County Names to hide (2)'!$C$2,
         N36 &lt;= 'County Names to hide (2)'!$D$2
      ),
      "Yes",
      "No"
   )
)</f>
        <v/>
      </c>
      <c r="W36" s="1"/>
      <c r="X36" s="1"/>
      <c r="Y36" s="1"/>
      <c r="Z36" s="1"/>
      <c r="AA36" s="1"/>
      <c r="AB36" s="1"/>
      <c r="AC36" s="1"/>
      <c r="AD36" s="1"/>
    </row>
    <row r="37" spans="1:30" x14ac:dyDescent="0.35">
      <c r="A37" s="1"/>
      <c r="B37" s="1"/>
      <c r="C37" s="1"/>
      <c r="D37" s="1"/>
      <c r="E37" s="1"/>
      <c r="F37" s="1"/>
      <c r="G37" s="1"/>
      <c r="H37" s="1"/>
      <c r="I37" s="1"/>
      <c r="J37" s="1"/>
      <c r="K37" s="1"/>
      <c r="L37" s="77" t="str">
        <f t="shared" si="0"/>
        <v>Yes</v>
      </c>
      <c r="M37" s="4"/>
      <c r="N37" s="4"/>
      <c r="O37" s="77" t="str">
        <f>IF(OR(A37="", M37=""), "",
   IF(AND(
         M37 &lt;= 'County Names to hide (2)'!$D$2,
         OR(N37="", N37 &gt;= 'County Names to hide (2)'!$C$2)
      ),
      "Yes",
      "No"
   )
)</f>
        <v/>
      </c>
      <c r="P37" s="4"/>
      <c r="Q37" s="4"/>
      <c r="R37" s="4"/>
      <c r="S37" s="4"/>
      <c r="T37" s="77" t="str">
        <f>IF(Outcomes!M37="","",
   IF(AND(Outcomes!N37&lt;&gt;"",Outcomes!N37&lt;'County Names to hide (2)'!$C$2),0,
      ROUND((MIN(IF(Outcomes!N37="", 'County Names to hide (2)'!$D$2, Outcomes!N37),'County Names to hide (2)'!$D$2)-Outcomes!M37)/30,1)))</f>
        <v/>
      </c>
      <c r="U37" s="77" t="str">
        <f>IF(Outcomes!C37="", "", DATEDIF(Outcomes!C37, 'County Names to hide (2)'!$D$2, "m"))</f>
        <v/>
      </c>
      <c r="V37" s="77" t="str">
        <f>IF(OR(A37="", M37="", N37=""), "",
   IF(AND(
         N37 &gt;= 'County Names to hide (2)'!$C$2,
         N37 &lt;= 'County Names to hide (2)'!$D$2
      ),
      "Yes",
      "No"
   )
)</f>
        <v/>
      </c>
      <c r="W37" s="1"/>
      <c r="X37" s="1"/>
      <c r="Y37" s="1"/>
      <c r="Z37" s="1"/>
      <c r="AA37" s="1"/>
      <c r="AB37" s="1"/>
      <c r="AC37" s="1"/>
      <c r="AD37" s="1"/>
    </row>
    <row r="38" spans="1:30" x14ac:dyDescent="0.35">
      <c r="A38" s="1"/>
      <c r="B38" s="1"/>
      <c r="C38" s="1"/>
      <c r="D38" s="1"/>
      <c r="E38" s="1"/>
      <c r="F38" s="1"/>
      <c r="G38" s="1"/>
      <c r="H38" s="1"/>
      <c r="I38" s="1"/>
      <c r="J38" s="1"/>
      <c r="K38" s="1"/>
      <c r="L38" s="77" t="str">
        <f t="shared" si="0"/>
        <v>Yes</v>
      </c>
      <c r="M38" s="4"/>
      <c r="N38" s="4"/>
      <c r="O38" s="77" t="str">
        <f>IF(OR(A38="", M38=""), "",
   IF(AND(
         M38 &lt;= 'County Names to hide (2)'!$D$2,
         OR(N38="", N38 &gt;= 'County Names to hide (2)'!$C$2)
      ),
      "Yes",
      "No"
   )
)</f>
        <v/>
      </c>
      <c r="P38" s="4"/>
      <c r="Q38" s="4"/>
      <c r="R38" s="4"/>
      <c r="S38" s="4"/>
      <c r="T38" s="77" t="str">
        <f>IF(Outcomes!M38="","",
   IF(AND(Outcomes!N38&lt;&gt;"",Outcomes!N38&lt;'County Names to hide (2)'!$C$2),0,
      ROUND((MIN(IF(Outcomes!N38="", 'County Names to hide (2)'!$D$2, Outcomes!N38),'County Names to hide (2)'!$D$2)-Outcomes!M38)/30,1)))</f>
        <v/>
      </c>
      <c r="U38" s="77" t="str">
        <f>IF(Outcomes!C38="", "", DATEDIF(Outcomes!C38, 'County Names to hide (2)'!$D$2, "m"))</f>
        <v/>
      </c>
      <c r="V38" s="77" t="str">
        <f>IF(OR(A38="", M38="", N38=""), "",
   IF(AND(
         N38 &gt;= 'County Names to hide (2)'!$C$2,
         N38 &lt;= 'County Names to hide (2)'!$D$2
      ),
      "Yes",
      "No"
   )
)</f>
        <v/>
      </c>
      <c r="W38" s="1"/>
      <c r="X38" s="1"/>
      <c r="Y38" s="1"/>
      <c r="Z38" s="1"/>
      <c r="AA38" s="1"/>
      <c r="AB38" s="1"/>
      <c r="AC38" s="1"/>
      <c r="AD38" s="1"/>
    </row>
    <row r="39" spans="1:30" x14ac:dyDescent="0.35">
      <c r="A39" s="1"/>
      <c r="B39" s="1"/>
      <c r="C39" s="1"/>
      <c r="D39" s="1"/>
      <c r="E39" s="1"/>
      <c r="F39" s="1"/>
      <c r="G39" s="1"/>
      <c r="H39" s="1"/>
      <c r="I39" s="1"/>
      <c r="J39" s="1"/>
      <c r="K39" s="1"/>
      <c r="L39" s="77" t="str">
        <f t="shared" si="0"/>
        <v>Yes</v>
      </c>
      <c r="M39" s="4"/>
      <c r="N39" s="4"/>
      <c r="O39" s="77" t="str">
        <f>IF(OR(A39="", M39=""), "",
   IF(AND(
         M39 &lt;= 'County Names to hide (2)'!$D$2,
         OR(N39="", N39 &gt;= 'County Names to hide (2)'!$C$2)
      ),
      "Yes",
      "No"
   )
)</f>
        <v/>
      </c>
      <c r="P39" s="4"/>
      <c r="Q39" s="4"/>
      <c r="R39" s="4"/>
      <c r="S39" s="4"/>
      <c r="T39" s="77" t="str">
        <f>IF(Outcomes!M39="","",
   IF(AND(Outcomes!N39&lt;&gt;"",Outcomes!N39&lt;'County Names to hide (2)'!$C$2),0,
      ROUND((MIN(IF(Outcomes!N39="", 'County Names to hide (2)'!$D$2, Outcomes!N39),'County Names to hide (2)'!$D$2)-Outcomes!M39)/30,1)))</f>
        <v/>
      </c>
      <c r="U39" s="77" t="str">
        <f>IF(Outcomes!C39="", "", DATEDIF(Outcomes!C39, 'County Names to hide (2)'!$D$2, "m"))</f>
        <v/>
      </c>
      <c r="V39" s="77" t="str">
        <f>IF(OR(A39="", M39="", N39=""), "",
   IF(AND(
         N39 &gt;= 'County Names to hide (2)'!$C$2,
         N39 &lt;= 'County Names to hide (2)'!$D$2
      ),
      "Yes",
      "No"
   )
)</f>
        <v/>
      </c>
      <c r="W39" s="1"/>
      <c r="X39" s="1"/>
      <c r="Y39" s="1"/>
      <c r="Z39" s="1"/>
      <c r="AA39" s="1"/>
      <c r="AB39" s="1"/>
      <c r="AC39" s="1"/>
      <c r="AD39" s="1"/>
    </row>
    <row r="40" spans="1:30" x14ac:dyDescent="0.35">
      <c r="A40" s="1"/>
      <c r="B40" s="1"/>
      <c r="C40" s="1"/>
      <c r="D40" s="1"/>
      <c r="E40" s="1"/>
      <c r="F40" s="1"/>
      <c r="G40" s="1"/>
      <c r="H40" s="1"/>
      <c r="I40" s="1"/>
      <c r="J40" s="1"/>
      <c r="K40" s="1"/>
      <c r="L40" s="77" t="str">
        <f t="shared" si="0"/>
        <v>Yes</v>
      </c>
      <c r="M40" s="4"/>
      <c r="N40" s="4"/>
      <c r="O40" s="77" t="str">
        <f>IF(OR(A40="", M40=""), "",
   IF(AND(
         M40 &lt;= 'County Names to hide (2)'!$D$2,
         OR(N40="", N40 &gt;= 'County Names to hide (2)'!$C$2)
      ),
      "Yes",
      "No"
   )
)</f>
        <v/>
      </c>
      <c r="P40" s="4"/>
      <c r="Q40" s="4"/>
      <c r="R40" s="4"/>
      <c r="S40" s="4"/>
      <c r="T40" s="77" t="str">
        <f>IF(Outcomes!M40="","",
   IF(AND(Outcomes!N40&lt;&gt;"",Outcomes!N40&lt;'County Names to hide (2)'!$C$2),0,
      ROUND((MIN(IF(Outcomes!N40="", 'County Names to hide (2)'!$D$2, Outcomes!N40),'County Names to hide (2)'!$D$2)-Outcomes!M40)/30,1)))</f>
        <v/>
      </c>
      <c r="U40" s="77" t="str">
        <f>IF(Outcomes!C40="", "", DATEDIF(Outcomes!C40, 'County Names to hide (2)'!$D$2, "m"))</f>
        <v/>
      </c>
      <c r="V40" s="77" t="str">
        <f>IF(OR(A40="", M40="", N40=""), "",
   IF(AND(
         N40 &gt;= 'County Names to hide (2)'!$C$2,
         N40 &lt;= 'County Names to hide (2)'!$D$2
      ),
      "Yes",
      "No"
   )
)</f>
        <v/>
      </c>
      <c r="W40" s="1"/>
      <c r="X40" s="1"/>
      <c r="Y40" s="1"/>
      <c r="Z40" s="1"/>
      <c r="AA40" s="1"/>
      <c r="AB40" s="1"/>
      <c r="AC40" s="1"/>
      <c r="AD40" s="1"/>
    </row>
    <row r="41" spans="1:30" x14ac:dyDescent="0.35">
      <c r="A41" s="1"/>
      <c r="B41" s="1"/>
      <c r="C41" s="1"/>
      <c r="D41" s="1"/>
      <c r="E41" s="1"/>
      <c r="F41" s="1"/>
      <c r="G41" s="1"/>
      <c r="H41" s="1"/>
      <c r="I41" s="1"/>
      <c r="J41" s="1"/>
      <c r="K41" s="1"/>
      <c r="L41" s="77" t="str">
        <f t="shared" si="0"/>
        <v>Yes</v>
      </c>
      <c r="M41" s="4"/>
      <c r="N41" s="4"/>
      <c r="O41" s="77" t="str">
        <f>IF(OR(A41="", M41=""), "",
   IF(AND(
         M41 &lt;= 'County Names to hide (2)'!$D$2,
         OR(N41="", N41 &gt;= 'County Names to hide (2)'!$C$2)
      ),
      "Yes",
      "No"
   )
)</f>
        <v/>
      </c>
      <c r="P41" s="4"/>
      <c r="Q41" s="4"/>
      <c r="R41" s="4"/>
      <c r="S41" s="4"/>
      <c r="T41" s="77" t="str">
        <f>IF(Outcomes!M41="","",
   IF(AND(Outcomes!N41&lt;&gt;"",Outcomes!N41&lt;'County Names to hide (2)'!$C$2),0,
      ROUND((MIN(IF(Outcomes!N41="", 'County Names to hide (2)'!$D$2, Outcomes!N41),'County Names to hide (2)'!$D$2)-Outcomes!M41)/30,1)))</f>
        <v/>
      </c>
      <c r="U41" s="77" t="str">
        <f>IF(Outcomes!C41="", "", DATEDIF(Outcomes!C41, 'County Names to hide (2)'!$D$2, "m"))</f>
        <v/>
      </c>
      <c r="V41" s="77" t="str">
        <f>IF(OR(A41="", M41="", N41=""), "",
   IF(AND(
         N41 &gt;= 'County Names to hide (2)'!$C$2,
         N41 &lt;= 'County Names to hide (2)'!$D$2
      ),
      "Yes",
      "No"
   )
)</f>
        <v/>
      </c>
      <c r="W41" s="1"/>
      <c r="X41" s="1"/>
      <c r="Y41" s="1"/>
      <c r="Z41" s="1"/>
      <c r="AA41" s="1"/>
      <c r="AB41" s="1"/>
      <c r="AC41" s="1"/>
      <c r="AD41" s="1"/>
    </row>
    <row r="42" spans="1:30" x14ac:dyDescent="0.35">
      <c r="A42" s="1"/>
      <c r="B42" s="1"/>
      <c r="C42" s="1"/>
      <c r="D42" s="1"/>
      <c r="E42" s="1"/>
      <c r="F42" s="1"/>
      <c r="G42" s="1"/>
      <c r="H42" s="1"/>
      <c r="I42" s="1"/>
      <c r="J42" s="1"/>
      <c r="K42" s="1"/>
      <c r="L42" s="77" t="str">
        <f t="shared" si="0"/>
        <v>Yes</v>
      </c>
      <c r="M42" s="4"/>
      <c r="N42" s="4"/>
      <c r="O42" s="77" t="str">
        <f>IF(OR(A42="", M42=""), "",
   IF(AND(
         M42 &lt;= 'County Names to hide (2)'!$D$2,
         OR(N42="", N42 &gt;= 'County Names to hide (2)'!$C$2)
      ),
      "Yes",
      "No"
   )
)</f>
        <v/>
      </c>
      <c r="P42" s="4"/>
      <c r="Q42" s="4"/>
      <c r="R42" s="4"/>
      <c r="S42" s="4"/>
      <c r="T42" s="77" t="str">
        <f>IF(Outcomes!M42="","",
   IF(AND(Outcomes!N42&lt;&gt;"",Outcomes!N42&lt;'County Names to hide (2)'!$C$2),0,
      ROUND((MIN(IF(Outcomes!N42="", 'County Names to hide (2)'!$D$2, Outcomes!N42),'County Names to hide (2)'!$D$2)-Outcomes!M42)/30,1)))</f>
        <v/>
      </c>
      <c r="U42" s="77" t="str">
        <f>IF(Outcomes!C42="", "", DATEDIF(Outcomes!C42, 'County Names to hide (2)'!$D$2, "m"))</f>
        <v/>
      </c>
      <c r="V42" s="77" t="str">
        <f>IF(OR(A42="", M42="", N42=""), "",
   IF(AND(
         N42 &gt;= 'County Names to hide (2)'!$C$2,
         N42 &lt;= 'County Names to hide (2)'!$D$2
      ),
      "Yes",
      "No"
   )
)</f>
        <v/>
      </c>
      <c r="W42" s="1"/>
      <c r="X42" s="1"/>
      <c r="Y42" s="1"/>
      <c r="Z42" s="1"/>
      <c r="AA42" s="1"/>
      <c r="AB42" s="1"/>
      <c r="AC42" s="1"/>
      <c r="AD42" s="1"/>
    </row>
    <row r="43" spans="1:30" x14ac:dyDescent="0.35">
      <c r="A43" s="1"/>
      <c r="B43" s="1"/>
      <c r="C43" s="1"/>
      <c r="D43" s="1"/>
      <c r="E43" s="1"/>
      <c r="F43" s="1"/>
      <c r="G43" s="1"/>
      <c r="H43" s="1"/>
      <c r="I43" s="1"/>
      <c r="J43" s="1"/>
      <c r="K43" s="1"/>
      <c r="L43" s="77" t="str">
        <f t="shared" si="0"/>
        <v>Yes</v>
      </c>
      <c r="M43" s="4"/>
      <c r="N43" s="4"/>
      <c r="O43" s="77" t="str">
        <f>IF(OR(A43="", M43=""), "",
   IF(AND(
         M43 &lt;= 'County Names to hide (2)'!$D$2,
         OR(N43="", N43 &gt;= 'County Names to hide (2)'!$C$2)
      ),
      "Yes",
      "No"
   )
)</f>
        <v/>
      </c>
      <c r="P43" s="4"/>
      <c r="Q43" s="4"/>
      <c r="R43" s="4"/>
      <c r="S43" s="4"/>
      <c r="T43" s="77" t="str">
        <f>IF(Outcomes!M43="","",
   IF(AND(Outcomes!N43&lt;&gt;"",Outcomes!N43&lt;'County Names to hide (2)'!$C$2),0,
      ROUND((MIN(IF(Outcomes!N43="", 'County Names to hide (2)'!$D$2, Outcomes!N43),'County Names to hide (2)'!$D$2)-Outcomes!M43)/30,1)))</f>
        <v/>
      </c>
      <c r="U43" s="77" t="str">
        <f>IF(Outcomes!C43="", "", DATEDIF(Outcomes!C43, 'County Names to hide (2)'!$D$2, "m"))</f>
        <v/>
      </c>
      <c r="V43" s="77" t="str">
        <f>IF(OR(A43="", M43="", N43=""), "",
   IF(AND(
         N43 &gt;= 'County Names to hide (2)'!$C$2,
         N43 &lt;= 'County Names to hide (2)'!$D$2
      ),
      "Yes",
      "No"
   )
)</f>
        <v/>
      </c>
      <c r="W43" s="1"/>
      <c r="X43" s="1"/>
      <c r="Y43" s="1"/>
      <c r="Z43" s="1"/>
      <c r="AA43" s="1"/>
      <c r="AB43" s="1"/>
      <c r="AC43" s="1"/>
      <c r="AD43" s="1"/>
    </row>
    <row r="44" spans="1:30" x14ac:dyDescent="0.35">
      <c r="A44" s="1"/>
      <c r="B44" s="1"/>
      <c r="C44" s="1"/>
      <c r="D44" s="1"/>
      <c r="E44" s="1"/>
      <c r="F44" s="1"/>
      <c r="G44" s="1"/>
      <c r="H44" s="1"/>
      <c r="I44" s="1"/>
      <c r="J44" s="1"/>
      <c r="K44" s="1"/>
      <c r="L44" s="77" t="str">
        <f t="shared" si="0"/>
        <v>Yes</v>
      </c>
      <c r="M44" s="4"/>
      <c r="N44" s="4"/>
      <c r="O44" s="77" t="str">
        <f>IF(OR(A44="", M44=""), "",
   IF(AND(
         M44 &lt;= 'County Names to hide (2)'!$D$2,
         OR(N44="", N44 &gt;= 'County Names to hide (2)'!$C$2)
      ),
      "Yes",
      "No"
   )
)</f>
        <v/>
      </c>
      <c r="P44" s="4"/>
      <c r="Q44" s="4"/>
      <c r="R44" s="4"/>
      <c r="S44" s="4"/>
      <c r="T44" s="77" t="str">
        <f>IF(Outcomes!M44="","",
   IF(AND(Outcomes!N44&lt;&gt;"",Outcomes!N44&lt;'County Names to hide (2)'!$C$2),0,
      ROUND((MIN(IF(Outcomes!N44="", 'County Names to hide (2)'!$D$2, Outcomes!N44),'County Names to hide (2)'!$D$2)-Outcomes!M44)/30,1)))</f>
        <v/>
      </c>
      <c r="U44" s="77" t="str">
        <f>IF(Outcomes!C44="", "", DATEDIF(Outcomes!C44, 'County Names to hide (2)'!$D$2, "m"))</f>
        <v/>
      </c>
      <c r="V44" s="77" t="str">
        <f>IF(OR(A44="", M44="", N44=""), "",
   IF(AND(
         N44 &gt;= 'County Names to hide (2)'!$C$2,
         N44 &lt;= 'County Names to hide (2)'!$D$2
      ),
      "Yes",
      "No"
   )
)</f>
        <v/>
      </c>
      <c r="W44" s="1"/>
      <c r="X44" s="1"/>
      <c r="Y44" s="1"/>
      <c r="Z44" s="1"/>
      <c r="AA44" s="1"/>
      <c r="AB44" s="1"/>
      <c r="AC44" s="1"/>
      <c r="AD44" s="1"/>
    </row>
    <row r="45" spans="1:30" x14ac:dyDescent="0.35">
      <c r="A45" s="1"/>
      <c r="B45" s="1"/>
      <c r="C45" s="1"/>
      <c r="D45" s="1"/>
      <c r="E45" s="1"/>
      <c r="F45" s="1"/>
      <c r="G45" s="1"/>
      <c r="H45" s="1"/>
      <c r="I45" s="1"/>
      <c r="J45" s="1"/>
      <c r="K45" s="1"/>
      <c r="L45" s="77" t="str">
        <f t="shared" si="0"/>
        <v>Yes</v>
      </c>
      <c r="M45" s="4"/>
      <c r="N45" s="4"/>
      <c r="O45" s="77" t="str">
        <f>IF(OR(A45="", M45=""), "",
   IF(AND(
         M45 &lt;= 'County Names to hide (2)'!$D$2,
         OR(N45="", N45 &gt;= 'County Names to hide (2)'!$C$2)
      ),
      "Yes",
      "No"
   )
)</f>
        <v/>
      </c>
      <c r="P45" s="4"/>
      <c r="Q45" s="4"/>
      <c r="R45" s="4"/>
      <c r="S45" s="4"/>
      <c r="T45" s="77" t="str">
        <f>IF(Outcomes!M45="","",
   IF(AND(Outcomes!N45&lt;&gt;"",Outcomes!N45&lt;'County Names to hide (2)'!$C$2),0,
      ROUND((MIN(IF(Outcomes!N45="", 'County Names to hide (2)'!$D$2, Outcomes!N45),'County Names to hide (2)'!$D$2)-Outcomes!M45)/30,1)))</f>
        <v/>
      </c>
      <c r="U45" s="77" t="str">
        <f>IF(Outcomes!C45="", "", DATEDIF(Outcomes!C45, 'County Names to hide (2)'!$D$2, "m"))</f>
        <v/>
      </c>
      <c r="V45" s="77" t="str">
        <f>IF(OR(A45="", M45="", N45=""), "",
   IF(AND(
         N45 &gt;= 'County Names to hide (2)'!$C$2,
         N45 &lt;= 'County Names to hide (2)'!$D$2
      ),
      "Yes",
      "No"
   )
)</f>
        <v/>
      </c>
      <c r="W45" s="1"/>
      <c r="X45" s="1"/>
      <c r="Y45" s="1"/>
      <c r="Z45" s="1"/>
      <c r="AA45" s="1"/>
      <c r="AB45" s="1"/>
      <c r="AC45" s="1"/>
      <c r="AD45" s="1"/>
    </row>
    <row r="46" spans="1:30" x14ac:dyDescent="0.35">
      <c r="A46" s="1"/>
      <c r="B46" s="1"/>
      <c r="C46" s="1"/>
      <c r="D46" s="1"/>
      <c r="E46" s="1"/>
      <c r="F46" s="1"/>
      <c r="G46" s="1"/>
      <c r="H46" s="1"/>
      <c r="I46" s="1"/>
      <c r="J46" s="1"/>
      <c r="K46" s="1"/>
      <c r="L46" s="77" t="str">
        <f t="shared" si="0"/>
        <v>Yes</v>
      </c>
      <c r="M46" s="4"/>
      <c r="N46" s="4"/>
      <c r="O46" s="77" t="str">
        <f>IF(OR(A46="", M46=""), "",
   IF(AND(
         M46 &lt;= 'County Names to hide (2)'!$D$2,
         OR(N46="", N46 &gt;= 'County Names to hide (2)'!$C$2)
      ),
      "Yes",
      "No"
   )
)</f>
        <v/>
      </c>
      <c r="P46" s="4"/>
      <c r="Q46" s="4"/>
      <c r="R46" s="4"/>
      <c r="S46" s="4"/>
      <c r="T46" s="77" t="str">
        <f>IF(Outcomes!M46="","",
   IF(AND(Outcomes!N46&lt;&gt;"",Outcomes!N46&lt;'County Names to hide (2)'!$C$2),0,
      ROUND((MIN(IF(Outcomes!N46="", 'County Names to hide (2)'!$D$2, Outcomes!N46),'County Names to hide (2)'!$D$2)-Outcomes!M46)/30,1)))</f>
        <v/>
      </c>
      <c r="U46" s="77" t="str">
        <f>IF(Outcomes!C46="", "", DATEDIF(Outcomes!C46, 'County Names to hide (2)'!$D$2, "m"))</f>
        <v/>
      </c>
      <c r="V46" s="77" t="str">
        <f>IF(OR(A46="", M46="", N46=""), "",
   IF(AND(
         N46 &gt;= 'County Names to hide (2)'!$C$2,
         N46 &lt;= 'County Names to hide (2)'!$D$2
      ),
      "Yes",
      "No"
   )
)</f>
        <v/>
      </c>
      <c r="W46" s="1"/>
      <c r="X46" s="1"/>
      <c r="Y46" s="1"/>
      <c r="Z46" s="1"/>
      <c r="AA46" s="1"/>
      <c r="AB46" s="1"/>
      <c r="AC46" s="1"/>
      <c r="AD46" s="1"/>
    </row>
    <row r="47" spans="1:30" x14ac:dyDescent="0.35">
      <c r="A47" s="1"/>
      <c r="B47" s="1"/>
      <c r="C47" s="1"/>
      <c r="D47" s="1"/>
      <c r="E47" s="1"/>
      <c r="F47" s="1"/>
      <c r="G47" s="1"/>
      <c r="H47" s="1"/>
      <c r="I47" s="1"/>
      <c r="J47" s="1"/>
      <c r="K47" s="1"/>
      <c r="L47" s="77" t="str">
        <f t="shared" si="0"/>
        <v>Yes</v>
      </c>
      <c r="M47" s="4"/>
      <c r="N47" s="4"/>
      <c r="O47" s="77" t="str">
        <f>IF(OR(A47="", M47=""), "",
   IF(AND(
         M47 &lt;= 'County Names to hide (2)'!$D$2,
         OR(N47="", N47 &gt;= 'County Names to hide (2)'!$C$2)
      ),
      "Yes",
      "No"
   )
)</f>
        <v/>
      </c>
      <c r="P47" s="4"/>
      <c r="Q47" s="4"/>
      <c r="R47" s="4"/>
      <c r="S47" s="4"/>
      <c r="T47" s="77" t="str">
        <f>IF(Outcomes!M47="","",
   IF(AND(Outcomes!N47&lt;&gt;"",Outcomes!N47&lt;'County Names to hide (2)'!$C$2),0,
      ROUND((MIN(IF(Outcomes!N47="", 'County Names to hide (2)'!$D$2, Outcomes!N47),'County Names to hide (2)'!$D$2)-Outcomes!M47)/30,1)))</f>
        <v/>
      </c>
      <c r="U47" s="77" t="str">
        <f>IF(Outcomes!C47="", "", DATEDIF(Outcomes!C47, 'County Names to hide (2)'!$D$2, "m"))</f>
        <v/>
      </c>
      <c r="V47" s="77" t="str">
        <f>IF(OR(A47="", M47="", N47=""), "",
   IF(AND(
         N47 &gt;= 'County Names to hide (2)'!$C$2,
         N47 &lt;= 'County Names to hide (2)'!$D$2
      ),
      "Yes",
      "No"
   )
)</f>
        <v/>
      </c>
      <c r="W47" s="1"/>
      <c r="X47" s="1"/>
      <c r="Y47" s="1"/>
      <c r="Z47" s="1"/>
      <c r="AA47" s="1"/>
      <c r="AB47" s="1"/>
      <c r="AC47" s="1"/>
      <c r="AD47" s="1"/>
    </row>
    <row r="48" spans="1:30" x14ac:dyDescent="0.35">
      <c r="A48" s="1"/>
      <c r="B48" s="1"/>
      <c r="C48" s="1"/>
      <c r="D48" s="1"/>
      <c r="E48" s="1"/>
      <c r="F48" s="1"/>
      <c r="G48" s="1"/>
      <c r="H48" s="1"/>
      <c r="I48" s="1"/>
      <c r="J48" s="1"/>
      <c r="K48" s="1"/>
      <c r="L48" s="77" t="str">
        <f t="shared" si="0"/>
        <v>Yes</v>
      </c>
      <c r="M48" s="4"/>
      <c r="N48" s="4"/>
      <c r="O48" s="77" t="str">
        <f>IF(OR(A48="", M48=""), "",
   IF(AND(
         M48 &lt;= 'County Names to hide (2)'!$D$2,
         OR(N48="", N48 &gt;= 'County Names to hide (2)'!$C$2)
      ),
      "Yes",
      "No"
   )
)</f>
        <v/>
      </c>
      <c r="P48" s="4"/>
      <c r="Q48" s="4"/>
      <c r="R48" s="4"/>
      <c r="S48" s="4"/>
      <c r="T48" s="77" t="str">
        <f>IF(Outcomes!M48="","",
   IF(AND(Outcomes!N48&lt;&gt;"",Outcomes!N48&lt;'County Names to hide (2)'!$C$2),0,
      ROUND((MIN(IF(Outcomes!N48="", 'County Names to hide (2)'!$D$2, Outcomes!N48),'County Names to hide (2)'!$D$2)-Outcomes!M48)/30,1)))</f>
        <v/>
      </c>
      <c r="U48" s="77" t="str">
        <f>IF(Outcomes!C48="", "", DATEDIF(Outcomes!C48, 'County Names to hide (2)'!$D$2, "m"))</f>
        <v/>
      </c>
      <c r="V48" s="77" t="str">
        <f>IF(OR(A48="", M48="", N48=""), "",
   IF(AND(
         N48 &gt;= 'County Names to hide (2)'!$C$2,
         N48 &lt;= 'County Names to hide (2)'!$D$2
      ),
      "Yes",
      "No"
   )
)</f>
        <v/>
      </c>
      <c r="W48" s="1"/>
      <c r="X48" s="1"/>
      <c r="Y48" s="1"/>
      <c r="Z48" s="1"/>
      <c r="AA48" s="1"/>
      <c r="AB48" s="1"/>
      <c r="AC48" s="1"/>
      <c r="AD48" s="1"/>
    </row>
    <row r="49" spans="1:30" x14ac:dyDescent="0.35">
      <c r="A49" s="1"/>
      <c r="B49" s="1"/>
      <c r="C49" s="1"/>
      <c r="D49" s="1"/>
      <c r="E49" s="1"/>
      <c r="F49" s="1"/>
      <c r="G49" s="1"/>
      <c r="H49" s="1"/>
      <c r="I49" s="1"/>
      <c r="J49" s="1"/>
      <c r="K49" s="1"/>
      <c r="L49" s="77" t="str">
        <f t="shared" si="0"/>
        <v>Yes</v>
      </c>
      <c r="M49" s="4"/>
      <c r="N49" s="4"/>
      <c r="O49" s="77" t="str">
        <f>IF(OR(A49="", M49=""), "",
   IF(AND(
         M49 &lt;= 'County Names to hide (2)'!$D$2,
         OR(N49="", N49 &gt;= 'County Names to hide (2)'!$C$2)
      ),
      "Yes",
      "No"
   )
)</f>
        <v/>
      </c>
      <c r="P49" s="4"/>
      <c r="Q49" s="4"/>
      <c r="R49" s="4"/>
      <c r="S49" s="4"/>
      <c r="T49" s="77" t="str">
        <f>IF(Outcomes!M49="","",
   IF(AND(Outcomes!N49&lt;&gt;"",Outcomes!N49&lt;'County Names to hide (2)'!$C$2),0,
      ROUND((MIN(IF(Outcomes!N49="", 'County Names to hide (2)'!$D$2, Outcomes!N49),'County Names to hide (2)'!$D$2)-Outcomes!M49)/30,1)))</f>
        <v/>
      </c>
      <c r="U49" s="77" t="str">
        <f>IF(Outcomes!C49="", "", DATEDIF(Outcomes!C49, 'County Names to hide (2)'!$D$2, "m"))</f>
        <v/>
      </c>
      <c r="V49" s="77" t="str">
        <f>IF(OR(A49="", M49="", N49=""), "",
   IF(AND(
         N49 &gt;= 'County Names to hide (2)'!$C$2,
         N49 &lt;= 'County Names to hide (2)'!$D$2
      ),
      "Yes",
      "No"
   )
)</f>
        <v/>
      </c>
      <c r="W49" s="1"/>
      <c r="X49" s="1"/>
      <c r="Y49" s="1"/>
      <c r="Z49" s="1"/>
      <c r="AA49" s="1"/>
      <c r="AB49" s="1"/>
      <c r="AC49" s="1"/>
      <c r="AD49" s="1"/>
    </row>
    <row r="50" spans="1:30" x14ac:dyDescent="0.35">
      <c r="A50" s="1"/>
      <c r="B50" s="1"/>
      <c r="C50" s="1"/>
      <c r="D50" s="1"/>
      <c r="E50" s="1"/>
      <c r="F50" s="1"/>
      <c r="G50" s="1"/>
      <c r="H50" s="1"/>
      <c r="I50" s="1"/>
      <c r="J50" s="1"/>
      <c r="K50" s="1"/>
      <c r="L50" s="77" t="str">
        <f t="shared" si="0"/>
        <v>Yes</v>
      </c>
      <c r="M50" s="4"/>
      <c r="N50" s="4"/>
      <c r="O50" s="77" t="str">
        <f>IF(OR(A50="", M50=""), "",
   IF(AND(
         M50 &lt;= 'County Names to hide (2)'!$D$2,
         OR(N50="", N50 &gt;= 'County Names to hide (2)'!$C$2)
      ),
      "Yes",
      "No"
   )
)</f>
        <v/>
      </c>
      <c r="P50" s="4"/>
      <c r="Q50" s="4"/>
      <c r="R50" s="4"/>
      <c r="S50" s="4"/>
      <c r="T50" s="77" t="str">
        <f>IF(Outcomes!M50="","",
   IF(AND(Outcomes!N50&lt;&gt;"",Outcomes!N50&lt;'County Names to hide (2)'!$C$2),0,
      ROUND((MIN(IF(Outcomes!N50="", 'County Names to hide (2)'!$D$2, Outcomes!N50),'County Names to hide (2)'!$D$2)-Outcomes!M50)/30,1)))</f>
        <v/>
      </c>
      <c r="U50" s="77" t="str">
        <f>IF(Outcomes!C50="", "", DATEDIF(Outcomes!C50, 'County Names to hide (2)'!$D$2, "m"))</f>
        <v/>
      </c>
      <c r="V50" s="77" t="str">
        <f>IF(OR(A50="", M50="", N50=""), "",
   IF(AND(
         N50 &gt;= 'County Names to hide (2)'!$C$2,
         N50 &lt;= 'County Names to hide (2)'!$D$2
      ),
      "Yes",
      "No"
   )
)</f>
        <v/>
      </c>
      <c r="W50" s="1"/>
      <c r="X50" s="1"/>
      <c r="Y50" s="1"/>
      <c r="Z50" s="1"/>
      <c r="AA50" s="1"/>
      <c r="AB50" s="1"/>
      <c r="AC50" s="1"/>
      <c r="AD50" s="1"/>
    </row>
    <row r="51" spans="1:30" x14ac:dyDescent="0.35">
      <c r="A51" s="1"/>
      <c r="B51" s="1"/>
      <c r="C51" s="1"/>
      <c r="D51" s="1"/>
      <c r="E51" s="1"/>
      <c r="F51" s="1"/>
      <c r="G51" s="1"/>
      <c r="H51" s="1"/>
      <c r="I51" s="1"/>
      <c r="J51" s="1"/>
      <c r="K51" s="1"/>
      <c r="L51" s="77" t="str">
        <f t="shared" si="0"/>
        <v>Yes</v>
      </c>
      <c r="M51" s="4"/>
      <c r="N51" s="4"/>
      <c r="O51" s="77" t="str">
        <f>IF(OR(A51="", M51=""), "",
   IF(AND(
         M51 &lt;= 'County Names to hide (2)'!$D$2,
         OR(N51="", N51 &gt;= 'County Names to hide (2)'!$C$2)
      ),
      "Yes",
      "No"
   )
)</f>
        <v/>
      </c>
      <c r="P51" s="4"/>
      <c r="Q51" s="4"/>
      <c r="R51" s="4"/>
      <c r="S51" s="4"/>
      <c r="T51" s="77" t="str">
        <f>IF(Outcomes!M51="","",
   IF(AND(Outcomes!N51&lt;&gt;"",Outcomes!N51&lt;'County Names to hide (2)'!$C$2),0,
      ROUND((MIN(IF(Outcomes!N51="", 'County Names to hide (2)'!$D$2, Outcomes!N51),'County Names to hide (2)'!$D$2)-Outcomes!M51)/30,1)))</f>
        <v/>
      </c>
      <c r="U51" s="77" t="str">
        <f>IF(Outcomes!C51="", "", DATEDIF(Outcomes!C51, 'County Names to hide (2)'!$D$2, "m"))</f>
        <v/>
      </c>
      <c r="V51" s="77" t="str">
        <f>IF(OR(A51="", M51="", N51=""), "",
   IF(AND(
         N51 &gt;= 'County Names to hide (2)'!$C$2,
         N51 &lt;= 'County Names to hide (2)'!$D$2
      ),
      "Yes",
      "No"
   )
)</f>
        <v/>
      </c>
      <c r="W51" s="1"/>
      <c r="X51" s="1"/>
      <c r="Y51" s="1"/>
      <c r="Z51" s="1"/>
      <c r="AA51" s="1"/>
      <c r="AB51" s="1"/>
      <c r="AC51" s="1"/>
      <c r="AD51" s="1"/>
    </row>
    <row r="52" spans="1:30" x14ac:dyDescent="0.35">
      <c r="A52" s="1"/>
      <c r="B52" s="1"/>
      <c r="C52" s="1"/>
      <c r="D52" s="1"/>
      <c r="E52" s="1"/>
      <c r="F52" s="1"/>
      <c r="G52" s="1"/>
      <c r="H52" s="1"/>
      <c r="I52" s="1"/>
      <c r="J52" s="1"/>
      <c r="K52" s="1"/>
      <c r="L52" s="77" t="str">
        <f t="shared" si="0"/>
        <v>Yes</v>
      </c>
      <c r="M52" s="4"/>
      <c r="N52" s="4"/>
      <c r="O52" s="77" t="str">
        <f>IF(OR(A52="", M52=""), "",
   IF(AND(
         M52 &lt;= 'County Names to hide (2)'!$D$2,
         OR(N52="", N52 &gt;= 'County Names to hide (2)'!$C$2)
      ),
      "Yes",
      "No"
   )
)</f>
        <v/>
      </c>
      <c r="P52" s="4"/>
      <c r="Q52" s="4"/>
      <c r="R52" s="4"/>
      <c r="S52" s="4"/>
      <c r="T52" s="77" t="str">
        <f>IF(Outcomes!M52="","",
   IF(AND(Outcomes!N52&lt;&gt;"",Outcomes!N52&lt;'County Names to hide (2)'!$C$2),0,
      ROUND((MIN(IF(Outcomes!N52="", 'County Names to hide (2)'!$D$2, Outcomes!N52),'County Names to hide (2)'!$D$2)-Outcomes!M52)/30,1)))</f>
        <v/>
      </c>
      <c r="U52" s="77" t="str">
        <f>IF(Outcomes!C52="", "", DATEDIF(Outcomes!C52, 'County Names to hide (2)'!$D$2, "m"))</f>
        <v/>
      </c>
      <c r="V52" s="77" t="str">
        <f>IF(OR(A52="", M52="", N52=""), "",
   IF(AND(
         N52 &gt;= 'County Names to hide (2)'!$C$2,
         N52 &lt;= 'County Names to hide (2)'!$D$2
      ),
      "Yes",
      "No"
   )
)</f>
        <v/>
      </c>
      <c r="W52" s="1"/>
      <c r="X52" s="1"/>
      <c r="Y52" s="1"/>
      <c r="Z52" s="1"/>
      <c r="AA52" s="1"/>
      <c r="AB52" s="1"/>
      <c r="AC52" s="1"/>
      <c r="AD52" s="1"/>
    </row>
    <row r="53" spans="1:30" x14ac:dyDescent="0.35">
      <c r="A53" s="1"/>
      <c r="B53" s="1"/>
      <c r="C53" s="1"/>
      <c r="D53" s="1"/>
      <c r="E53" s="1"/>
      <c r="F53" s="1"/>
      <c r="G53" s="1"/>
      <c r="H53" s="1"/>
      <c r="I53" s="1"/>
      <c r="J53" s="1"/>
      <c r="K53" s="1"/>
      <c r="L53" s="77" t="str">
        <f t="shared" si="0"/>
        <v>Yes</v>
      </c>
      <c r="M53" s="4"/>
      <c r="N53" s="4"/>
      <c r="O53" s="77" t="str">
        <f>IF(OR(A53="", M53=""), "",
   IF(AND(
         M53 &lt;= 'County Names to hide (2)'!$D$2,
         OR(N53="", N53 &gt;= 'County Names to hide (2)'!$C$2)
      ),
      "Yes",
      "No"
   )
)</f>
        <v/>
      </c>
      <c r="P53" s="4"/>
      <c r="Q53" s="4"/>
      <c r="R53" s="4"/>
      <c r="S53" s="4"/>
      <c r="T53" s="77" t="str">
        <f>IF(Outcomes!M53="","",
   IF(AND(Outcomes!N53&lt;&gt;"",Outcomes!N53&lt;'County Names to hide (2)'!$C$2),0,
      ROUND((MIN(IF(Outcomes!N53="", 'County Names to hide (2)'!$D$2, Outcomes!N53),'County Names to hide (2)'!$D$2)-Outcomes!M53)/30,1)))</f>
        <v/>
      </c>
      <c r="U53" s="77" t="str">
        <f>IF(Outcomes!C53="", "", DATEDIF(Outcomes!C53, 'County Names to hide (2)'!$D$2, "m"))</f>
        <v/>
      </c>
      <c r="V53" s="77" t="str">
        <f>IF(OR(A53="", M53="", N53=""), "",
   IF(AND(
         N53 &gt;= 'County Names to hide (2)'!$C$2,
         N53 &lt;= 'County Names to hide (2)'!$D$2
      ),
      "Yes",
      "No"
   )
)</f>
        <v/>
      </c>
      <c r="W53" s="1"/>
      <c r="X53" s="1"/>
      <c r="Y53" s="1"/>
      <c r="Z53" s="1"/>
      <c r="AA53" s="1"/>
      <c r="AB53" s="1"/>
      <c r="AC53" s="1"/>
      <c r="AD53" s="1"/>
    </row>
    <row r="54" spans="1:30" x14ac:dyDescent="0.35">
      <c r="A54" s="1"/>
      <c r="B54" s="1"/>
      <c r="C54" s="1"/>
      <c r="D54" s="1"/>
      <c r="E54" s="1"/>
      <c r="F54" s="1"/>
      <c r="G54" s="1"/>
      <c r="H54" s="1"/>
      <c r="I54" s="1"/>
      <c r="J54" s="1"/>
      <c r="K54" s="1"/>
      <c r="L54" s="77" t="str">
        <f t="shared" si="0"/>
        <v>Yes</v>
      </c>
      <c r="M54" s="4"/>
      <c r="N54" s="4"/>
      <c r="O54" s="77" t="str">
        <f>IF(OR(A54="", M54=""), "",
   IF(AND(
         M54 &lt;= 'County Names to hide (2)'!$D$2,
         OR(N54="", N54 &gt;= 'County Names to hide (2)'!$C$2)
      ),
      "Yes",
      "No"
   )
)</f>
        <v/>
      </c>
      <c r="P54" s="4"/>
      <c r="Q54" s="4"/>
      <c r="R54" s="4"/>
      <c r="S54" s="4"/>
      <c r="T54" s="77" t="str">
        <f>IF(Outcomes!M54="","",
   IF(AND(Outcomes!N54&lt;&gt;"",Outcomes!N54&lt;'County Names to hide (2)'!$C$2),0,
      ROUND((MIN(IF(Outcomes!N54="", 'County Names to hide (2)'!$D$2, Outcomes!N54),'County Names to hide (2)'!$D$2)-Outcomes!M54)/30,1)))</f>
        <v/>
      </c>
      <c r="U54" s="77" t="str">
        <f>IF(Outcomes!C54="", "", DATEDIF(Outcomes!C54, 'County Names to hide (2)'!$D$2, "m"))</f>
        <v/>
      </c>
      <c r="V54" s="77" t="str">
        <f>IF(OR(A54="", M54="", N54=""), "",
   IF(AND(
         N54 &gt;= 'County Names to hide (2)'!$C$2,
         N54 &lt;= 'County Names to hide (2)'!$D$2
      ),
      "Yes",
      "No"
   )
)</f>
        <v/>
      </c>
      <c r="W54" s="1"/>
      <c r="X54" s="1"/>
      <c r="Y54" s="1"/>
      <c r="Z54" s="1"/>
      <c r="AA54" s="1"/>
      <c r="AB54" s="1"/>
      <c r="AC54" s="1"/>
      <c r="AD54" s="1"/>
    </row>
    <row r="55" spans="1:30" x14ac:dyDescent="0.35">
      <c r="A55" s="1"/>
      <c r="B55" s="1"/>
      <c r="C55" s="1"/>
      <c r="D55" s="1"/>
      <c r="E55" s="1"/>
      <c r="F55" s="1"/>
      <c r="G55" s="1"/>
      <c r="H55" s="1"/>
      <c r="I55" s="1"/>
      <c r="J55" s="1"/>
      <c r="K55" s="1"/>
      <c r="L55" s="77" t="str">
        <f t="shared" si="0"/>
        <v>Yes</v>
      </c>
      <c r="M55" s="4"/>
      <c r="N55" s="4"/>
      <c r="O55" s="77" t="str">
        <f>IF(OR(A55="", M55=""), "",
   IF(AND(
         M55 &lt;= 'County Names to hide (2)'!$D$2,
         OR(N55="", N55 &gt;= 'County Names to hide (2)'!$C$2)
      ),
      "Yes",
      "No"
   )
)</f>
        <v/>
      </c>
      <c r="P55" s="4"/>
      <c r="Q55" s="4"/>
      <c r="R55" s="4"/>
      <c r="S55" s="4"/>
      <c r="T55" s="77" t="str">
        <f>IF(Outcomes!M55="","",
   IF(AND(Outcomes!N55&lt;&gt;"",Outcomes!N55&lt;'County Names to hide (2)'!$C$2),0,
      ROUND((MIN(IF(Outcomes!N55="", 'County Names to hide (2)'!$D$2, Outcomes!N55),'County Names to hide (2)'!$D$2)-Outcomes!M55)/30,1)))</f>
        <v/>
      </c>
      <c r="U55" s="77" t="str">
        <f>IF(Outcomes!C55="", "", DATEDIF(Outcomes!C55, 'County Names to hide (2)'!$D$2, "m"))</f>
        <v/>
      </c>
      <c r="V55" s="77" t="str">
        <f>IF(OR(A55="", M55="", N55=""), "",
   IF(AND(
         N55 &gt;= 'County Names to hide (2)'!$C$2,
         N55 &lt;= 'County Names to hide (2)'!$D$2
      ),
      "Yes",
      "No"
   )
)</f>
        <v/>
      </c>
      <c r="W55" s="1"/>
      <c r="X55" s="1"/>
      <c r="Y55" s="1"/>
      <c r="Z55" s="1"/>
      <c r="AA55" s="1"/>
      <c r="AB55" s="1"/>
      <c r="AC55" s="1"/>
      <c r="AD55" s="1"/>
    </row>
    <row r="56" spans="1:30" x14ac:dyDescent="0.35">
      <c r="A56" s="1"/>
      <c r="B56" s="1"/>
      <c r="C56" s="1"/>
      <c r="D56" s="1"/>
      <c r="E56" s="1"/>
      <c r="F56" s="1"/>
      <c r="G56" s="1"/>
      <c r="H56" s="1"/>
      <c r="I56" s="1"/>
      <c r="J56" s="1"/>
      <c r="K56" s="1"/>
      <c r="L56" s="77" t="str">
        <f t="shared" si="0"/>
        <v>Yes</v>
      </c>
      <c r="M56" s="4"/>
      <c r="N56" s="4"/>
      <c r="O56" s="77" t="str">
        <f>IF(OR(A56="", M56=""), "",
   IF(AND(
         M56 &lt;= 'County Names to hide (2)'!$D$2,
         OR(N56="", N56 &gt;= 'County Names to hide (2)'!$C$2)
      ),
      "Yes",
      "No"
   )
)</f>
        <v/>
      </c>
      <c r="P56" s="4"/>
      <c r="Q56" s="4"/>
      <c r="R56" s="4"/>
      <c r="S56" s="4"/>
      <c r="T56" s="77" t="str">
        <f>IF(Outcomes!M56="","",
   IF(AND(Outcomes!N56&lt;&gt;"",Outcomes!N56&lt;'County Names to hide (2)'!$C$2),0,
      ROUND((MIN(IF(Outcomes!N56="", 'County Names to hide (2)'!$D$2, Outcomes!N56),'County Names to hide (2)'!$D$2)-Outcomes!M56)/30,1)))</f>
        <v/>
      </c>
      <c r="U56" s="77" t="str">
        <f>IF(Outcomes!C56="", "", DATEDIF(Outcomes!C56, 'County Names to hide (2)'!$D$2, "m"))</f>
        <v/>
      </c>
      <c r="V56" s="77" t="str">
        <f>IF(OR(A56="", M56="", N56=""), "",
   IF(AND(
         N56 &gt;= 'County Names to hide (2)'!$C$2,
         N56 &lt;= 'County Names to hide (2)'!$D$2
      ),
      "Yes",
      "No"
   )
)</f>
        <v/>
      </c>
      <c r="W56" s="1"/>
      <c r="X56" s="1"/>
      <c r="Y56" s="1"/>
      <c r="Z56" s="1"/>
      <c r="AA56" s="1"/>
      <c r="AB56" s="1"/>
      <c r="AC56" s="1"/>
      <c r="AD56" s="1"/>
    </row>
    <row r="57" spans="1:30" x14ac:dyDescent="0.35">
      <c r="A57" s="1"/>
      <c r="B57" s="1"/>
      <c r="C57" s="1"/>
      <c r="D57" s="1"/>
      <c r="E57" s="1"/>
      <c r="F57" s="1"/>
      <c r="G57" s="1"/>
      <c r="H57" s="1"/>
      <c r="I57" s="1"/>
      <c r="J57" s="1"/>
      <c r="K57" s="1"/>
      <c r="L57" s="77" t="str">
        <f t="shared" si="0"/>
        <v>Yes</v>
      </c>
      <c r="M57" s="4"/>
      <c r="N57" s="4"/>
      <c r="O57" s="77" t="str">
        <f>IF(OR(A57="", M57=""), "",
   IF(AND(
         M57 &lt;= 'County Names to hide (2)'!$D$2,
         OR(N57="", N57 &gt;= 'County Names to hide (2)'!$C$2)
      ),
      "Yes",
      "No"
   )
)</f>
        <v/>
      </c>
      <c r="P57" s="4"/>
      <c r="Q57" s="4"/>
      <c r="R57" s="4"/>
      <c r="S57" s="4"/>
      <c r="T57" s="77" t="str">
        <f>IF(Outcomes!M57="","",
   IF(AND(Outcomes!N57&lt;&gt;"",Outcomes!N57&lt;'County Names to hide (2)'!$C$2),0,
      ROUND((MIN(IF(Outcomes!N57="", 'County Names to hide (2)'!$D$2, Outcomes!N57),'County Names to hide (2)'!$D$2)-Outcomes!M57)/30,1)))</f>
        <v/>
      </c>
      <c r="U57" s="77" t="str">
        <f>IF(Outcomes!C57="", "", DATEDIF(Outcomes!C57, 'County Names to hide (2)'!$D$2, "m"))</f>
        <v/>
      </c>
      <c r="V57" s="77" t="str">
        <f>IF(OR(A57="", M57="", N57=""), "",
   IF(AND(
         N57 &gt;= 'County Names to hide (2)'!$C$2,
         N57 &lt;= 'County Names to hide (2)'!$D$2
      ),
      "Yes",
      "No"
   )
)</f>
        <v/>
      </c>
      <c r="W57" s="1"/>
      <c r="X57" s="1"/>
      <c r="Y57" s="1"/>
      <c r="Z57" s="1"/>
      <c r="AA57" s="1"/>
      <c r="AB57" s="1"/>
      <c r="AC57" s="1"/>
      <c r="AD57" s="1"/>
    </row>
    <row r="58" spans="1:30" x14ac:dyDescent="0.35">
      <c r="A58" s="1"/>
      <c r="B58" s="1"/>
      <c r="C58" s="1"/>
      <c r="D58" s="1"/>
      <c r="E58" s="1"/>
      <c r="F58" s="1"/>
      <c r="G58" s="1"/>
      <c r="H58" s="1"/>
      <c r="I58" s="1"/>
      <c r="J58" s="1"/>
      <c r="K58" s="1"/>
      <c r="L58" s="77" t="str">
        <f t="shared" si="0"/>
        <v>Yes</v>
      </c>
      <c r="M58" s="4"/>
      <c r="N58" s="4"/>
      <c r="O58" s="77" t="str">
        <f>IF(OR(A58="", M58=""), "",
   IF(AND(
         M58 &lt;= 'County Names to hide (2)'!$D$2,
         OR(N58="", N58 &gt;= 'County Names to hide (2)'!$C$2)
      ),
      "Yes",
      "No"
   )
)</f>
        <v/>
      </c>
      <c r="P58" s="4"/>
      <c r="Q58" s="4"/>
      <c r="R58" s="4"/>
      <c r="S58" s="4"/>
      <c r="T58" s="77" t="str">
        <f>IF(Outcomes!M58="","",
   IF(AND(Outcomes!N58&lt;&gt;"",Outcomes!N58&lt;'County Names to hide (2)'!$C$2),0,
      ROUND((MIN(IF(Outcomes!N58="", 'County Names to hide (2)'!$D$2, Outcomes!N58),'County Names to hide (2)'!$D$2)-Outcomes!M58)/30,1)))</f>
        <v/>
      </c>
      <c r="U58" s="77" t="str">
        <f>IF(Outcomes!C58="", "", DATEDIF(Outcomes!C58, 'County Names to hide (2)'!$D$2, "m"))</f>
        <v/>
      </c>
      <c r="V58" s="77" t="str">
        <f>IF(OR(A58="", M58="", N58=""), "",
   IF(AND(
         N58 &gt;= 'County Names to hide (2)'!$C$2,
         N58 &lt;= 'County Names to hide (2)'!$D$2
      ),
      "Yes",
      "No"
   )
)</f>
        <v/>
      </c>
      <c r="W58" s="1"/>
      <c r="X58" s="1"/>
      <c r="Y58" s="1"/>
      <c r="Z58" s="1"/>
      <c r="AA58" s="1"/>
      <c r="AB58" s="1"/>
      <c r="AC58" s="1"/>
      <c r="AD58" s="1"/>
    </row>
    <row r="59" spans="1:30" x14ac:dyDescent="0.35">
      <c r="A59" s="1"/>
      <c r="B59" s="1"/>
      <c r="C59" s="1"/>
      <c r="D59" s="1"/>
      <c r="E59" s="1"/>
      <c r="F59" s="1"/>
      <c r="G59" s="1"/>
      <c r="H59" s="1"/>
      <c r="I59" s="1"/>
      <c r="J59" s="1"/>
      <c r="K59" s="1"/>
      <c r="L59" s="77" t="str">
        <f t="shared" si="0"/>
        <v>Yes</v>
      </c>
      <c r="M59" s="4"/>
      <c r="N59" s="4"/>
      <c r="O59" s="77" t="str">
        <f>IF(OR(A59="", M59=""), "",
   IF(AND(
         M59 &lt;= 'County Names to hide (2)'!$D$2,
         OR(N59="", N59 &gt;= 'County Names to hide (2)'!$C$2)
      ),
      "Yes",
      "No"
   )
)</f>
        <v/>
      </c>
      <c r="P59" s="4"/>
      <c r="Q59" s="4"/>
      <c r="R59" s="4"/>
      <c r="S59" s="4"/>
      <c r="T59" s="77" t="str">
        <f>IF(Outcomes!M59="","",
   IF(AND(Outcomes!N59&lt;&gt;"",Outcomes!N59&lt;'County Names to hide (2)'!$C$2),0,
      ROUND((MIN(IF(Outcomes!N59="", 'County Names to hide (2)'!$D$2, Outcomes!N59),'County Names to hide (2)'!$D$2)-Outcomes!M59)/30,1)))</f>
        <v/>
      </c>
      <c r="U59" s="77" t="str">
        <f>IF(Outcomes!C59="", "", DATEDIF(Outcomes!C59, 'County Names to hide (2)'!$D$2, "m"))</f>
        <v/>
      </c>
      <c r="V59" s="77" t="str">
        <f>IF(OR(A59="", M59="", N59=""), "",
   IF(AND(
         N59 &gt;= 'County Names to hide (2)'!$C$2,
         N59 &lt;= 'County Names to hide (2)'!$D$2
      ),
      "Yes",
      "No"
   )
)</f>
        <v/>
      </c>
      <c r="W59" s="1"/>
      <c r="X59" s="1"/>
      <c r="Y59" s="1"/>
      <c r="Z59" s="1"/>
      <c r="AA59" s="1"/>
      <c r="AB59" s="1"/>
      <c r="AC59" s="1"/>
      <c r="AD59" s="1"/>
    </row>
    <row r="60" spans="1:30" x14ac:dyDescent="0.35">
      <c r="A60" s="1"/>
      <c r="B60" s="1"/>
      <c r="C60" s="1"/>
      <c r="D60" s="1"/>
      <c r="E60" s="1"/>
      <c r="F60" s="1"/>
      <c r="G60" s="1"/>
      <c r="H60" s="1"/>
      <c r="I60" s="1"/>
      <c r="J60" s="1"/>
      <c r="K60" s="1"/>
      <c r="L60" s="77" t="str">
        <f t="shared" si="0"/>
        <v>Yes</v>
      </c>
      <c r="M60" s="4"/>
      <c r="N60" s="4"/>
      <c r="O60" s="77" t="str">
        <f>IF(OR(A60="", M60=""), "",
   IF(AND(
         M60 &lt;= 'County Names to hide (2)'!$D$2,
         OR(N60="", N60 &gt;= 'County Names to hide (2)'!$C$2)
      ),
      "Yes",
      "No"
   )
)</f>
        <v/>
      </c>
      <c r="P60" s="4"/>
      <c r="Q60" s="4"/>
      <c r="R60" s="4"/>
      <c r="S60" s="4"/>
      <c r="T60" s="77" t="str">
        <f>IF(Outcomes!M60="","",
   IF(AND(Outcomes!N60&lt;&gt;"",Outcomes!N60&lt;'County Names to hide (2)'!$C$2),0,
      ROUND((MIN(IF(Outcomes!N60="", 'County Names to hide (2)'!$D$2, Outcomes!N60),'County Names to hide (2)'!$D$2)-Outcomes!M60)/30,1)))</f>
        <v/>
      </c>
      <c r="U60" s="77" t="str">
        <f>IF(Outcomes!C60="", "", DATEDIF(Outcomes!C60, 'County Names to hide (2)'!$D$2, "m"))</f>
        <v/>
      </c>
      <c r="V60" s="77" t="str">
        <f>IF(OR(A60="", M60="", N60=""), "",
   IF(AND(
         N60 &gt;= 'County Names to hide (2)'!$C$2,
         N60 &lt;= 'County Names to hide (2)'!$D$2
      ),
      "Yes",
      "No"
   )
)</f>
        <v/>
      </c>
      <c r="W60" s="1"/>
      <c r="X60" s="1"/>
      <c r="Y60" s="1"/>
      <c r="Z60" s="1"/>
      <c r="AA60" s="1"/>
      <c r="AB60" s="1"/>
      <c r="AC60" s="1"/>
      <c r="AD60" s="1"/>
    </row>
    <row r="61" spans="1:30" x14ac:dyDescent="0.35">
      <c r="A61" s="1"/>
      <c r="B61" s="1"/>
      <c r="C61" s="1"/>
      <c r="D61" s="1"/>
      <c r="E61" s="1"/>
      <c r="F61" s="1"/>
      <c r="G61" s="1"/>
      <c r="H61" s="1"/>
      <c r="I61" s="1"/>
      <c r="J61" s="1"/>
      <c r="K61" s="1"/>
      <c r="L61" s="77" t="str">
        <f t="shared" si="0"/>
        <v>Yes</v>
      </c>
      <c r="M61" s="4"/>
      <c r="N61" s="4"/>
      <c r="O61" s="77" t="str">
        <f>IF(OR(A61="", M61=""), "",
   IF(AND(
         M61 &lt;= 'County Names to hide (2)'!$D$2,
         OR(N61="", N61 &gt;= 'County Names to hide (2)'!$C$2)
      ),
      "Yes",
      "No"
   )
)</f>
        <v/>
      </c>
      <c r="P61" s="4"/>
      <c r="Q61" s="4"/>
      <c r="R61" s="4"/>
      <c r="S61" s="4"/>
      <c r="T61" s="77" t="str">
        <f>IF(Outcomes!M61="","",
   IF(AND(Outcomes!N61&lt;&gt;"",Outcomes!N61&lt;'County Names to hide (2)'!$C$2),0,
      ROUND((MIN(IF(Outcomes!N61="", 'County Names to hide (2)'!$D$2, Outcomes!N61),'County Names to hide (2)'!$D$2)-Outcomes!M61)/30,1)))</f>
        <v/>
      </c>
      <c r="U61" s="77" t="str">
        <f>IF(Outcomes!C61="", "", DATEDIF(Outcomes!C61, 'County Names to hide (2)'!$D$2, "m"))</f>
        <v/>
      </c>
      <c r="V61" s="77" t="str">
        <f>IF(OR(A61="", M61="", N61=""), "",
   IF(AND(
         N61 &gt;= 'County Names to hide (2)'!$C$2,
         N61 &lt;= 'County Names to hide (2)'!$D$2
      ),
      "Yes",
      "No"
   )
)</f>
        <v/>
      </c>
      <c r="W61" s="1"/>
      <c r="X61" s="1"/>
      <c r="Y61" s="1"/>
      <c r="Z61" s="1"/>
      <c r="AA61" s="1"/>
      <c r="AB61" s="1"/>
      <c r="AC61" s="1"/>
      <c r="AD61" s="1"/>
    </row>
    <row r="62" spans="1:30" x14ac:dyDescent="0.35">
      <c r="A62" s="1"/>
      <c r="B62" s="1"/>
      <c r="C62" s="1"/>
      <c r="D62" s="1"/>
      <c r="E62" s="1"/>
      <c r="F62" s="1"/>
      <c r="G62" s="1"/>
      <c r="H62" s="1"/>
      <c r="I62" s="1"/>
      <c r="J62" s="1"/>
      <c r="K62" s="1"/>
      <c r="L62" s="77" t="str">
        <f t="shared" si="0"/>
        <v>Yes</v>
      </c>
      <c r="M62" s="4"/>
      <c r="N62" s="4"/>
      <c r="O62" s="77" t="str">
        <f>IF(OR(A62="", M62=""), "",
   IF(AND(
         M62 &lt;= 'County Names to hide (2)'!$D$2,
         OR(N62="", N62 &gt;= 'County Names to hide (2)'!$C$2)
      ),
      "Yes",
      "No"
   )
)</f>
        <v/>
      </c>
      <c r="P62" s="4"/>
      <c r="Q62" s="4"/>
      <c r="R62" s="4"/>
      <c r="S62" s="4"/>
      <c r="T62" s="77" t="str">
        <f>IF(Outcomes!M62="","",
   IF(AND(Outcomes!N62&lt;&gt;"",Outcomes!N62&lt;'County Names to hide (2)'!$C$2),0,
      ROUND((MIN(IF(Outcomes!N62="", 'County Names to hide (2)'!$D$2, Outcomes!N62),'County Names to hide (2)'!$D$2)-Outcomes!M62)/30,1)))</f>
        <v/>
      </c>
      <c r="U62" s="77" t="str">
        <f>IF(Outcomes!C62="", "", DATEDIF(Outcomes!C62, 'County Names to hide (2)'!$D$2, "m"))</f>
        <v/>
      </c>
      <c r="V62" s="77" t="str">
        <f>IF(OR(A62="", M62="", N62=""), "",
   IF(AND(
         N62 &gt;= 'County Names to hide (2)'!$C$2,
         N62 &lt;= 'County Names to hide (2)'!$D$2
      ),
      "Yes",
      "No"
   )
)</f>
        <v/>
      </c>
      <c r="W62" s="1"/>
      <c r="X62" s="1"/>
      <c r="Y62" s="1"/>
      <c r="Z62" s="1"/>
      <c r="AA62" s="1"/>
      <c r="AB62" s="1"/>
      <c r="AC62" s="1"/>
      <c r="AD62" s="1"/>
    </row>
    <row r="63" spans="1:30" x14ac:dyDescent="0.35">
      <c r="A63" s="1"/>
      <c r="B63" s="1"/>
      <c r="C63" s="1"/>
      <c r="D63" s="1"/>
      <c r="E63" s="1"/>
      <c r="F63" s="1"/>
      <c r="G63" s="1"/>
      <c r="H63" s="1"/>
      <c r="I63" s="1"/>
      <c r="J63" s="1"/>
      <c r="K63" s="1"/>
      <c r="L63" s="77" t="str">
        <f t="shared" si="0"/>
        <v>Yes</v>
      </c>
      <c r="M63" s="4"/>
      <c r="N63" s="4"/>
      <c r="O63" s="77" t="str">
        <f>IF(OR(A63="", M63=""), "",
   IF(AND(
         M63 &lt;= 'County Names to hide (2)'!$D$2,
         OR(N63="", N63 &gt;= 'County Names to hide (2)'!$C$2)
      ),
      "Yes",
      "No"
   )
)</f>
        <v/>
      </c>
      <c r="P63" s="4"/>
      <c r="Q63" s="4"/>
      <c r="R63" s="4"/>
      <c r="S63" s="4"/>
      <c r="T63" s="77" t="str">
        <f>IF(Outcomes!M63="","",
   IF(AND(Outcomes!N63&lt;&gt;"",Outcomes!N63&lt;'County Names to hide (2)'!$C$2),0,
      ROUND((MIN(IF(Outcomes!N63="", 'County Names to hide (2)'!$D$2, Outcomes!N63),'County Names to hide (2)'!$D$2)-Outcomes!M63)/30,1)))</f>
        <v/>
      </c>
      <c r="U63" s="77" t="str">
        <f>IF(Outcomes!C63="", "", DATEDIF(Outcomes!C63, 'County Names to hide (2)'!$D$2, "m"))</f>
        <v/>
      </c>
      <c r="V63" s="77" t="str">
        <f>IF(OR(A63="", M63="", N63=""), "",
   IF(AND(
         N63 &gt;= 'County Names to hide (2)'!$C$2,
         N63 &lt;= 'County Names to hide (2)'!$D$2
      ),
      "Yes",
      "No"
   )
)</f>
        <v/>
      </c>
      <c r="W63" s="1"/>
      <c r="X63" s="1"/>
      <c r="Y63" s="1"/>
      <c r="Z63" s="1"/>
      <c r="AA63" s="1"/>
      <c r="AB63" s="1"/>
      <c r="AC63" s="1"/>
      <c r="AD63" s="1"/>
    </row>
    <row r="64" spans="1:30" x14ac:dyDescent="0.35">
      <c r="A64" s="1"/>
      <c r="B64" s="1"/>
      <c r="C64" s="1"/>
      <c r="D64" s="1"/>
      <c r="E64" s="1"/>
      <c r="F64" s="1"/>
      <c r="G64" s="1"/>
      <c r="H64" s="1"/>
      <c r="I64" s="1"/>
      <c r="J64" s="1"/>
      <c r="K64" s="1"/>
      <c r="L64" s="77" t="str">
        <f t="shared" si="0"/>
        <v>Yes</v>
      </c>
      <c r="M64" s="4"/>
      <c r="N64" s="4"/>
      <c r="O64" s="77" t="str">
        <f>IF(OR(A64="", M64=""), "",
   IF(AND(
         M64 &lt;= 'County Names to hide (2)'!$D$2,
         OR(N64="", N64 &gt;= 'County Names to hide (2)'!$C$2)
      ),
      "Yes",
      "No"
   )
)</f>
        <v/>
      </c>
      <c r="P64" s="4"/>
      <c r="Q64" s="4"/>
      <c r="R64" s="4"/>
      <c r="S64" s="4"/>
      <c r="T64" s="77" t="str">
        <f>IF(Outcomes!M64="","",
   IF(AND(Outcomes!N64&lt;&gt;"",Outcomes!N64&lt;'County Names to hide (2)'!$C$2),0,
      ROUND((MIN(IF(Outcomes!N64="", 'County Names to hide (2)'!$D$2, Outcomes!N64),'County Names to hide (2)'!$D$2)-Outcomes!M64)/30,1)))</f>
        <v/>
      </c>
      <c r="U64" s="77" t="str">
        <f>IF(Outcomes!C64="", "", DATEDIF(Outcomes!C64, 'County Names to hide (2)'!$D$2, "m"))</f>
        <v/>
      </c>
      <c r="V64" s="77" t="str">
        <f>IF(OR(A64="", M64="", N64=""), "",
   IF(AND(
         N64 &gt;= 'County Names to hide (2)'!$C$2,
         N64 &lt;= 'County Names to hide (2)'!$D$2
      ),
      "Yes",
      "No"
   )
)</f>
        <v/>
      </c>
      <c r="W64" s="1"/>
      <c r="X64" s="1"/>
      <c r="Y64" s="1"/>
      <c r="Z64" s="1"/>
      <c r="AA64" s="1"/>
      <c r="AB64" s="1"/>
      <c r="AC64" s="1"/>
      <c r="AD64" s="1"/>
    </row>
    <row r="65" spans="1:30" x14ac:dyDescent="0.35">
      <c r="A65" s="1"/>
      <c r="B65" s="1"/>
      <c r="C65" s="1"/>
      <c r="D65" s="1"/>
      <c r="E65" s="1"/>
      <c r="F65" s="1"/>
      <c r="G65" s="1"/>
      <c r="H65" s="1"/>
      <c r="I65" s="1"/>
      <c r="J65" s="1"/>
      <c r="K65" s="1"/>
      <c r="L65" s="77" t="str">
        <f t="shared" si="0"/>
        <v>Yes</v>
      </c>
      <c r="M65" s="4"/>
      <c r="N65" s="4"/>
      <c r="O65" s="77" t="str">
        <f>IF(OR(A65="", M65=""), "",
   IF(AND(
         M65 &lt;= 'County Names to hide (2)'!$D$2,
         OR(N65="", N65 &gt;= 'County Names to hide (2)'!$C$2)
      ),
      "Yes",
      "No"
   )
)</f>
        <v/>
      </c>
      <c r="P65" s="4"/>
      <c r="Q65" s="4"/>
      <c r="R65" s="4"/>
      <c r="S65" s="4"/>
      <c r="T65" s="77" t="str">
        <f>IF(Outcomes!M65="","",
   IF(AND(Outcomes!N65&lt;&gt;"",Outcomes!N65&lt;'County Names to hide (2)'!$C$2),0,
      ROUND((MIN(IF(Outcomes!N65="", 'County Names to hide (2)'!$D$2, Outcomes!N65),'County Names to hide (2)'!$D$2)-Outcomes!M65)/30,1)))</f>
        <v/>
      </c>
      <c r="U65" s="77" t="str">
        <f>IF(Outcomes!C65="", "", DATEDIF(Outcomes!C65, 'County Names to hide (2)'!$D$2, "m"))</f>
        <v/>
      </c>
      <c r="V65" s="77" t="str">
        <f>IF(OR(A65="", M65="", N65=""), "",
   IF(AND(
         N65 &gt;= 'County Names to hide (2)'!$C$2,
         N65 &lt;= 'County Names to hide (2)'!$D$2
      ),
      "Yes",
      "No"
   )
)</f>
        <v/>
      </c>
      <c r="W65" s="1"/>
      <c r="X65" s="1"/>
      <c r="Y65" s="1"/>
      <c r="Z65" s="1"/>
      <c r="AA65" s="1"/>
      <c r="AB65" s="1"/>
      <c r="AC65" s="1"/>
      <c r="AD65" s="1"/>
    </row>
    <row r="66" spans="1:30" x14ac:dyDescent="0.35">
      <c r="A66" s="1"/>
      <c r="B66" s="1"/>
      <c r="C66" s="1"/>
      <c r="D66" s="1"/>
      <c r="E66" s="1"/>
      <c r="F66" s="1"/>
      <c r="G66" s="1"/>
      <c r="H66" s="1"/>
      <c r="I66" s="1"/>
      <c r="J66" s="1"/>
      <c r="K66" s="1"/>
      <c r="L66" s="77" t="str">
        <f t="shared" si="0"/>
        <v>Yes</v>
      </c>
      <c r="M66" s="4"/>
      <c r="N66" s="4"/>
      <c r="O66" s="77" t="str">
        <f>IF(OR(A66="", M66=""), "",
   IF(AND(
         M66 &lt;= 'County Names to hide (2)'!$D$2,
         OR(N66="", N66 &gt;= 'County Names to hide (2)'!$C$2)
      ),
      "Yes",
      "No"
   )
)</f>
        <v/>
      </c>
      <c r="P66" s="4"/>
      <c r="Q66" s="4"/>
      <c r="R66" s="4"/>
      <c r="S66" s="4"/>
      <c r="T66" s="77" t="str">
        <f>IF(Outcomes!M66="","",
   IF(AND(Outcomes!N66&lt;&gt;"",Outcomes!N66&lt;'County Names to hide (2)'!$C$2),0,
      ROUND((MIN(IF(Outcomes!N66="", 'County Names to hide (2)'!$D$2, Outcomes!N66),'County Names to hide (2)'!$D$2)-Outcomes!M66)/30,1)))</f>
        <v/>
      </c>
      <c r="U66" s="77" t="str">
        <f>IF(Outcomes!C66="", "", DATEDIF(Outcomes!C66, 'County Names to hide (2)'!$D$2, "m"))</f>
        <v/>
      </c>
      <c r="V66" s="77" t="str">
        <f>IF(OR(A66="", M66="", N66=""), "",
   IF(AND(
         N66 &gt;= 'County Names to hide (2)'!$C$2,
         N66 &lt;= 'County Names to hide (2)'!$D$2
      ),
      "Yes",
      "No"
   )
)</f>
        <v/>
      </c>
      <c r="W66" s="1"/>
      <c r="X66" s="1"/>
      <c r="Y66" s="1"/>
      <c r="Z66" s="1"/>
      <c r="AA66" s="1"/>
      <c r="AB66" s="1"/>
      <c r="AC66" s="1"/>
      <c r="AD66" s="1"/>
    </row>
    <row r="67" spans="1:30" x14ac:dyDescent="0.35">
      <c r="A67" s="1"/>
      <c r="B67" s="1"/>
      <c r="C67" s="1"/>
      <c r="D67" s="1"/>
      <c r="E67" s="1"/>
      <c r="F67" s="1"/>
      <c r="G67" s="1"/>
      <c r="H67" s="1"/>
      <c r="I67" s="1"/>
      <c r="J67" s="1"/>
      <c r="K67" s="1"/>
      <c r="L67" s="77" t="str">
        <f t="shared" si="0"/>
        <v>Yes</v>
      </c>
      <c r="M67" s="4"/>
      <c r="N67" s="4"/>
      <c r="O67" s="77" t="str">
        <f>IF(OR(A67="", M67=""), "",
   IF(AND(
         M67 &lt;= 'County Names to hide (2)'!$D$2,
         OR(N67="", N67 &gt;= 'County Names to hide (2)'!$C$2)
      ),
      "Yes",
      "No"
   )
)</f>
        <v/>
      </c>
      <c r="P67" s="4"/>
      <c r="Q67" s="4"/>
      <c r="R67" s="4"/>
      <c r="S67" s="4"/>
      <c r="T67" s="77" t="str">
        <f>IF(Outcomes!M67="","",
   IF(AND(Outcomes!N67&lt;&gt;"",Outcomes!N67&lt;'County Names to hide (2)'!$C$2),0,
      ROUND((MIN(IF(Outcomes!N67="", 'County Names to hide (2)'!$D$2, Outcomes!N67),'County Names to hide (2)'!$D$2)-Outcomes!M67)/30,1)))</f>
        <v/>
      </c>
      <c r="U67" s="77" t="str">
        <f>IF(Outcomes!C67="", "", DATEDIF(Outcomes!C67, 'County Names to hide (2)'!$D$2, "m"))</f>
        <v/>
      </c>
      <c r="V67" s="77" t="str">
        <f>IF(OR(A67="", M67="", N67=""), "",
   IF(AND(
         N67 &gt;= 'County Names to hide (2)'!$C$2,
         N67 &lt;= 'County Names to hide (2)'!$D$2
      ),
      "Yes",
      "No"
   )
)</f>
        <v/>
      </c>
      <c r="W67" s="1"/>
      <c r="X67" s="1"/>
      <c r="Y67" s="1"/>
      <c r="Z67" s="1"/>
      <c r="AA67" s="1"/>
      <c r="AB67" s="1"/>
      <c r="AC67" s="1"/>
      <c r="AD67" s="1"/>
    </row>
    <row r="68" spans="1:30" x14ac:dyDescent="0.35">
      <c r="A68" s="1"/>
      <c r="B68" s="1"/>
      <c r="C68" s="1"/>
      <c r="D68" s="1"/>
      <c r="E68" s="1"/>
      <c r="F68" s="1"/>
      <c r="G68" s="1"/>
      <c r="H68" s="1"/>
      <c r="I68" s="1"/>
      <c r="J68" s="1"/>
      <c r="K68" s="1"/>
      <c r="L68" s="77" t="str">
        <f t="shared" si="0"/>
        <v>Yes</v>
      </c>
      <c r="M68" s="4"/>
      <c r="N68" s="4"/>
      <c r="O68" s="77" t="str">
        <f>IF(OR(A68="", M68=""), "",
   IF(AND(
         M68 &lt;= 'County Names to hide (2)'!$D$2,
         OR(N68="", N68 &gt;= 'County Names to hide (2)'!$C$2)
      ),
      "Yes",
      "No"
   )
)</f>
        <v/>
      </c>
      <c r="P68" s="4"/>
      <c r="Q68" s="4"/>
      <c r="R68" s="4"/>
      <c r="S68" s="4"/>
      <c r="T68" s="77" t="str">
        <f>IF(Outcomes!M68="","",
   IF(AND(Outcomes!N68&lt;&gt;"",Outcomes!N68&lt;'County Names to hide (2)'!$C$2),0,
      ROUND((MIN(IF(Outcomes!N68="", 'County Names to hide (2)'!$D$2, Outcomes!N68),'County Names to hide (2)'!$D$2)-Outcomes!M68)/30,1)))</f>
        <v/>
      </c>
      <c r="U68" s="77" t="str">
        <f>IF(Outcomes!C68="", "", DATEDIF(Outcomes!C68, 'County Names to hide (2)'!$D$2, "m"))</f>
        <v/>
      </c>
      <c r="V68" s="77" t="str">
        <f>IF(OR(A68="", M68="", N68=""), "",
   IF(AND(
         N68 &gt;= 'County Names to hide (2)'!$C$2,
         N68 &lt;= 'County Names to hide (2)'!$D$2
      ),
      "Yes",
      "No"
   )
)</f>
        <v/>
      </c>
      <c r="W68" s="1"/>
      <c r="X68" s="1"/>
      <c r="Y68" s="1"/>
      <c r="Z68" s="1"/>
      <c r="AA68" s="1"/>
      <c r="AB68" s="1"/>
      <c r="AC68" s="1"/>
      <c r="AD68" s="1"/>
    </row>
    <row r="69" spans="1:30" x14ac:dyDescent="0.35">
      <c r="A69" s="1"/>
      <c r="B69" s="1"/>
      <c r="C69" s="1"/>
      <c r="D69" s="1"/>
      <c r="E69" s="1"/>
      <c r="F69" s="1"/>
      <c r="G69" s="1"/>
      <c r="H69" s="1"/>
      <c r="I69" s="1"/>
      <c r="J69" s="1"/>
      <c r="K69" s="1"/>
      <c r="L69" s="77" t="str">
        <f t="shared" ref="L69:L132" si="1">IF(COUNTIF(F70:K70, "Yes")&gt;0, "No", "Yes")</f>
        <v>Yes</v>
      </c>
      <c r="M69" s="4"/>
      <c r="N69" s="4"/>
      <c r="O69" s="77" t="str">
        <f>IF(OR(A69="", M69=""), "",
   IF(AND(
         M69 &lt;= 'County Names to hide (2)'!$D$2,
         OR(N69="", N69 &gt;= 'County Names to hide (2)'!$C$2)
      ),
      "Yes",
      "No"
   )
)</f>
        <v/>
      </c>
      <c r="P69" s="4"/>
      <c r="Q69" s="4"/>
      <c r="R69" s="4"/>
      <c r="S69" s="4"/>
      <c r="T69" s="77" t="str">
        <f>IF(Outcomes!M69="","",
   IF(AND(Outcomes!N69&lt;&gt;"",Outcomes!N69&lt;'County Names to hide (2)'!$C$2),0,
      ROUND((MIN(IF(Outcomes!N69="", 'County Names to hide (2)'!$D$2, Outcomes!N69),'County Names to hide (2)'!$D$2)-Outcomes!M69)/30,1)))</f>
        <v/>
      </c>
      <c r="U69" s="77" t="str">
        <f>IF(Outcomes!C69="", "", DATEDIF(Outcomes!C69, 'County Names to hide (2)'!$D$2, "m"))</f>
        <v/>
      </c>
      <c r="V69" s="77" t="str">
        <f>IF(OR(A69="", M69="", N69=""), "",
   IF(AND(
         N69 &gt;= 'County Names to hide (2)'!$C$2,
         N69 &lt;= 'County Names to hide (2)'!$D$2
      ),
      "Yes",
      "No"
   )
)</f>
        <v/>
      </c>
      <c r="W69" s="1"/>
      <c r="X69" s="1"/>
      <c r="Y69" s="1"/>
      <c r="Z69" s="1"/>
      <c r="AA69" s="1"/>
      <c r="AB69" s="1"/>
      <c r="AC69" s="1"/>
      <c r="AD69" s="1"/>
    </row>
    <row r="70" spans="1:30" x14ac:dyDescent="0.35">
      <c r="A70" s="1"/>
      <c r="B70" s="1"/>
      <c r="C70" s="1"/>
      <c r="D70" s="1"/>
      <c r="E70" s="1"/>
      <c r="F70" s="1"/>
      <c r="G70" s="1"/>
      <c r="H70" s="1"/>
      <c r="I70" s="1"/>
      <c r="J70" s="1"/>
      <c r="K70" s="1"/>
      <c r="L70" s="77" t="str">
        <f t="shared" si="1"/>
        <v>Yes</v>
      </c>
      <c r="M70" s="4"/>
      <c r="N70" s="4"/>
      <c r="O70" s="77" t="str">
        <f>IF(OR(A70="", M70=""), "",
   IF(AND(
         M70 &lt;= 'County Names to hide (2)'!$D$2,
         OR(N70="", N70 &gt;= 'County Names to hide (2)'!$C$2)
      ),
      "Yes",
      "No"
   )
)</f>
        <v/>
      </c>
      <c r="P70" s="4"/>
      <c r="Q70" s="4"/>
      <c r="R70" s="4"/>
      <c r="S70" s="4"/>
      <c r="T70" s="77" t="str">
        <f>IF(Outcomes!M70="","",
   IF(AND(Outcomes!N70&lt;&gt;"",Outcomes!N70&lt;'County Names to hide (2)'!$C$2),0,
      ROUND((MIN(IF(Outcomes!N70="", 'County Names to hide (2)'!$D$2, Outcomes!N70),'County Names to hide (2)'!$D$2)-Outcomes!M70)/30,1)))</f>
        <v/>
      </c>
      <c r="U70" s="77" t="str">
        <f>IF(Outcomes!C70="", "", DATEDIF(Outcomes!C70, 'County Names to hide (2)'!$D$2, "m"))</f>
        <v/>
      </c>
      <c r="V70" s="77" t="str">
        <f>IF(OR(A70="", M70="", N70=""), "",
   IF(AND(
         N70 &gt;= 'County Names to hide (2)'!$C$2,
         N70 &lt;= 'County Names to hide (2)'!$D$2
      ),
      "Yes",
      "No"
   )
)</f>
        <v/>
      </c>
      <c r="W70" s="1"/>
      <c r="X70" s="1"/>
      <c r="Y70" s="1"/>
      <c r="Z70" s="1"/>
      <c r="AA70" s="1"/>
      <c r="AB70" s="1"/>
      <c r="AC70" s="1"/>
      <c r="AD70" s="1"/>
    </row>
    <row r="71" spans="1:30" x14ac:dyDescent="0.35">
      <c r="A71" s="1"/>
      <c r="B71" s="1"/>
      <c r="C71" s="1"/>
      <c r="D71" s="1"/>
      <c r="E71" s="1"/>
      <c r="F71" s="1"/>
      <c r="G71" s="1"/>
      <c r="H71" s="1"/>
      <c r="I71" s="1"/>
      <c r="J71" s="1"/>
      <c r="K71" s="1"/>
      <c r="L71" s="77" t="str">
        <f t="shared" si="1"/>
        <v>Yes</v>
      </c>
      <c r="M71" s="4"/>
      <c r="N71" s="4"/>
      <c r="O71" s="77" t="str">
        <f>IF(OR(A71="", M71=""), "",
   IF(AND(
         M71 &lt;= 'County Names to hide (2)'!$D$2,
         OR(N71="", N71 &gt;= 'County Names to hide (2)'!$C$2)
      ),
      "Yes",
      "No"
   )
)</f>
        <v/>
      </c>
      <c r="P71" s="4"/>
      <c r="Q71" s="4"/>
      <c r="R71" s="4"/>
      <c r="S71" s="4"/>
      <c r="T71" s="77" t="str">
        <f>IF(Outcomes!M71="","",
   IF(AND(Outcomes!N71&lt;&gt;"",Outcomes!N71&lt;'County Names to hide (2)'!$C$2),0,
      ROUND((MIN(IF(Outcomes!N71="", 'County Names to hide (2)'!$D$2, Outcomes!N71),'County Names to hide (2)'!$D$2)-Outcomes!M71)/30,1)))</f>
        <v/>
      </c>
      <c r="U71" s="77" t="str">
        <f>IF(Outcomes!C71="", "", DATEDIF(Outcomes!C71, 'County Names to hide (2)'!$D$2, "m"))</f>
        <v/>
      </c>
      <c r="V71" s="77" t="str">
        <f>IF(OR(A71="", M71="", N71=""), "",
   IF(AND(
         N71 &gt;= 'County Names to hide (2)'!$C$2,
         N71 &lt;= 'County Names to hide (2)'!$D$2
      ),
      "Yes",
      "No"
   )
)</f>
        <v/>
      </c>
      <c r="W71" s="1"/>
      <c r="X71" s="1"/>
      <c r="Y71" s="1"/>
      <c r="Z71" s="1"/>
      <c r="AA71" s="1"/>
      <c r="AB71" s="1"/>
      <c r="AC71" s="1"/>
      <c r="AD71" s="1"/>
    </row>
    <row r="72" spans="1:30" x14ac:dyDescent="0.35">
      <c r="A72" s="1"/>
      <c r="B72" s="1"/>
      <c r="C72" s="1"/>
      <c r="D72" s="1"/>
      <c r="E72" s="1"/>
      <c r="F72" s="1"/>
      <c r="G72" s="1"/>
      <c r="H72" s="1"/>
      <c r="I72" s="1"/>
      <c r="J72" s="1"/>
      <c r="K72" s="1"/>
      <c r="L72" s="77" t="str">
        <f t="shared" si="1"/>
        <v>Yes</v>
      </c>
      <c r="M72" s="4"/>
      <c r="N72" s="4"/>
      <c r="O72" s="77" t="str">
        <f>IF(OR(A72="", M72=""), "",
   IF(AND(
         M72 &lt;= 'County Names to hide (2)'!$D$2,
         OR(N72="", N72 &gt;= 'County Names to hide (2)'!$C$2)
      ),
      "Yes",
      "No"
   )
)</f>
        <v/>
      </c>
      <c r="P72" s="4"/>
      <c r="Q72" s="4"/>
      <c r="R72" s="4"/>
      <c r="S72" s="4"/>
      <c r="T72" s="77" t="str">
        <f>IF(Outcomes!M72="","",
   IF(AND(Outcomes!N72&lt;&gt;"",Outcomes!N72&lt;'County Names to hide (2)'!$C$2),0,
      ROUND((MIN(IF(Outcomes!N72="", 'County Names to hide (2)'!$D$2, Outcomes!N72),'County Names to hide (2)'!$D$2)-Outcomes!M72)/30,1)))</f>
        <v/>
      </c>
      <c r="U72" s="77" t="str">
        <f>IF(Outcomes!C72="", "", DATEDIF(Outcomes!C72, 'County Names to hide (2)'!$D$2, "m"))</f>
        <v/>
      </c>
      <c r="V72" s="77" t="str">
        <f>IF(OR(A72="", M72="", N72=""), "",
   IF(AND(
         N72 &gt;= 'County Names to hide (2)'!$C$2,
         N72 &lt;= 'County Names to hide (2)'!$D$2
      ),
      "Yes",
      "No"
   )
)</f>
        <v/>
      </c>
      <c r="W72" s="1"/>
      <c r="X72" s="1"/>
      <c r="Y72" s="1"/>
      <c r="Z72" s="1"/>
      <c r="AA72" s="1"/>
      <c r="AB72" s="1"/>
      <c r="AC72" s="1"/>
      <c r="AD72" s="1"/>
    </row>
    <row r="73" spans="1:30" x14ac:dyDescent="0.35">
      <c r="A73" s="1"/>
      <c r="B73" s="1"/>
      <c r="C73" s="1"/>
      <c r="D73" s="1"/>
      <c r="E73" s="1"/>
      <c r="F73" s="1"/>
      <c r="G73" s="1"/>
      <c r="H73" s="1"/>
      <c r="I73" s="1"/>
      <c r="J73" s="1"/>
      <c r="K73" s="1"/>
      <c r="L73" s="77" t="str">
        <f t="shared" si="1"/>
        <v>Yes</v>
      </c>
      <c r="M73" s="4"/>
      <c r="N73" s="4"/>
      <c r="O73" s="77" t="str">
        <f>IF(OR(A73="", M73=""), "",
   IF(AND(
         M73 &lt;= 'County Names to hide (2)'!$D$2,
         OR(N73="", N73 &gt;= 'County Names to hide (2)'!$C$2)
      ),
      "Yes",
      "No"
   )
)</f>
        <v/>
      </c>
      <c r="P73" s="4"/>
      <c r="Q73" s="4"/>
      <c r="R73" s="4"/>
      <c r="S73" s="4"/>
      <c r="T73" s="77" t="str">
        <f>IF(Outcomes!M73="","",
   IF(AND(Outcomes!N73&lt;&gt;"",Outcomes!N73&lt;'County Names to hide (2)'!$C$2),0,
      ROUND((MIN(IF(Outcomes!N73="", 'County Names to hide (2)'!$D$2, Outcomes!N73),'County Names to hide (2)'!$D$2)-Outcomes!M73)/30,1)))</f>
        <v/>
      </c>
      <c r="U73" s="77" t="str">
        <f>IF(Outcomes!C73="", "", DATEDIF(Outcomes!C73, 'County Names to hide (2)'!$D$2, "m"))</f>
        <v/>
      </c>
      <c r="V73" s="77" t="str">
        <f>IF(OR(A73="", M73="", N73=""), "",
   IF(AND(
         N73 &gt;= 'County Names to hide (2)'!$C$2,
         N73 &lt;= 'County Names to hide (2)'!$D$2
      ),
      "Yes",
      "No"
   )
)</f>
        <v/>
      </c>
      <c r="W73" s="1"/>
      <c r="X73" s="1"/>
      <c r="Y73" s="1"/>
      <c r="Z73" s="1"/>
      <c r="AA73" s="1"/>
      <c r="AB73" s="1"/>
      <c r="AC73" s="1"/>
      <c r="AD73" s="1"/>
    </row>
    <row r="74" spans="1:30" x14ac:dyDescent="0.35">
      <c r="A74" s="1"/>
      <c r="B74" s="1"/>
      <c r="C74" s="1"/>
      <c r="D74" s="1"/>
      <c r="E74" s="1"/>
      <c r="F74" s="1"/>
      <c r="G74" s="1"/>
      <c r="H74" s="1"/>
      <c r="I74" s="1"/>
      <c r="J74" s="1"/>
      <c r="K74" s="1"/>
      <c r="L74" s="77" t="str">
        <f t="shared" si="1"/>
        <v>Yes</v>
      </c>
      <c r="M74" s="4"/>
      <c r="N74" s="4"/>
      <c r="O74" s="77" t="str">
        <f>IF(OR(A74="", M74=""), "",
   IF(AND(
         M74 &lt;= 'County Names to hide (2)'!$D$2,
         OR(N74="", N74 &gt;= 'County Names to hide (2)'!$C$2)
      ),
      "Yes",
      "No"
   )
)</f>
        <v/>
      </c>
      <c r="P74" s="4"/>
      <c r="Q74" s="4"/>
      <c r="R74" s="4"/>
      <c r="S74" s="4"/>
      <c r="T74" s="77" t="str">
        <f>IF(Outcomes!M74="","",
   IF(AND(Outcomes!N74&lt;&gt;"",Outcomes!N74&lt;'County Names to hide (2)'!$C$2),0,
      ROUND((MIN(IF(Outcomes!N74="", 'County Names to hide (2)'!$D$2, Outcomes!N74),'County Names to hide (2)'!$D$2)-Outcomes!M74)/30,1)))</f>
        <v/>
      </c>
      <c r="U74" s="77" t="str">
        <f>IF(Outcomes!C74="", "", DATEDIF(Outcomes!C74, 'County Names to hide (2)'!$D$2, "m"))</f>
        <v/>
      </c>
      <c r="V74" s="77" t="str">
        <f>IF(OR(A74="", M74="", N74=""), "",
   IF(AND(
         N74 &gt;= 'County Names to hide (2)'!$C$2,
         N74 &lt;= 'County Names to hide (2)'!$D$2
      ),
      "Yes",
      "No"
   )
)</f>
        <v/>
      </c>
      <c r="W74" s="1"/>
      <c r="X74" s="1"/>
      <c r="Y74" s="1"/>
      <c r="Z74" s="1"/>
      <c r="AA74" s="1"/>
      <c r="AB74" s="1"/>
      <c r="AC74" s="1"/>
      <c r="AD74" s="1"/>
    </row>
    <row r="75" spans="1:30" x14ac:dyDescent="0.35">
      <c r="A75" s="1"/>
      <c r="B75" s="1"/>
      <c r="C75" s="1"/>
      <c r="D75" s="1"/>
      <c r="E75" s="1"/>
      <c r="F75" s="1"/>
      <c r="G75" s="1"/>
      <c r="H75" s="1"/>
      <c r="I75" s="1"/>
      <c r="J75" s="1"/>
      <c r="K75" s="1"/>
      <c r="L75" s="77" t="str">
        <f t="shared" si="1"/>
        <v>Yes</v>
      </c>
      <c r="M75" s="4"/>
      <c r="N75" s="4"/>
      <c r="O75" s="77" t="str">
        <f>IF(OR(A75="", M75=""), "",
   IF(AND(
         M75 &lt;= 'County Names to hide (2)'!$D$2,
         OR(N75="", N75 &gt;= 'County Names to hide (2)'!$C$2)
      ),
      "Yes",
      "No"
   )
)</f>
        <v/>
      </c>
      <c r="P75" s="4"/>
      <c r="Q75" s="4"/>
      <c r="R75" s="4"/>
      <c r="S75" s="4"/>
      <c r="T75" s="77" t="str">
        <f>IF(Outcomes!M75="","",
   IF(AND(Outcomes!N75&lt;&gt;"",Outcomes!N75&lt;'County Names to hide (2)'!$C$2),0,
      ROUND((MIN(IF(Outcomes!N75="", 'County Names to hide (2)'!$D$2, Outcomes!N75),'County Names to hide (2)'!$D$2)-Outcomes!M75)/30,1)))</f>
        <v/>
      </c>
      <c r="U75" s="77" t="str">
        <f>IF(Outcomes!C75="", "", DATEDIF(Outcomes!C75, 'County Names to hide (2)'!$D$2, "m"))</f>
        <v/>
      </c>
      <c r="V75" s="77" t="str">
        <f>IF(OR(A75="", M75="", N75=""), "",
   IF(AND(
         N75 &gt;= 'County Names to hide (2)'!$C$2,
         N75 &lt;= 'County Names to hide (2)'!$D$2
      ),
      "Yes",
      "No"
   )
)</f>
        <v/>
      </c>
      <c r="W75" s="1"/>
      <c r="X75" s="1"/>
      <c r="Y75" s="1"/>
      <c r="Z75" s="1"/>
      <c r="AA75" s="1"/>
      <c r="AB75" s="1"/>
      <c r="AC75" s="1"/>
      <c r="AD75" s="1"/>
    </row>
    <row r="76" spans="1:30" x14ac:dyDescent="0.35">
      <c r="A76" s="1"/>
      <c r="B76" s="1"/>
      <c r="C76" s="1"/>
      <c r="D76" s="1"/>
      <c r="E76" s="1"/>
      <c r="F76" s="1"/>
      <c r="G76" s="1"/>
      <c r="H76" s="1"/>
      <c r="I76" s="1"/>
      <c r="J76" s="1"/>
      <c r="K76" s="1"/>
      <c r="L76" s="77" t="str">
        <f t="shared" si="1"/>
        <v>Yes</v>
      </c>
      <c r="M76" s="4"/>
      <c r="N76" s="4"/>
      <c r="O76" s="77" t="str">
        <f>IF(OR(A76="", M76=""), "",
   IF(AND(
         M76 &lt;= 'County Names to hide (2)'!$D$2,
         OR(N76="", N76 &gt;= 'County Names to hide (2)'!$C$2)
      ),
      "Yes",
      "No"
   )
)</f>
        <v/>
      </c>
      <c r="P76" s="4"/>
      <c r="Q76" s="4"/>
      <c r="R76" s="4"/>
      <c r="S76" s="4"/>
      <c r="T76" s="77" t="str">
        <f>IF(Outcomes!M76="","",
   IF(AND(Outcomes!N76&lt;&gt;"",Outcomes!N76&lt;'County Names to hide (2)'!$C$2),0,
      ROUND((MIN(IF(Outcomes!N76="", 'County Names to hide (2)'!$D$2, Outcomes!N76),'County Names to hide (2)'!$D$2)-Outcomes!M76)/30,1)))</f>
        <v/>
      </c>
      <c r="U76" s="77" t="str">
        <f>IF(Outcomes!C76="", "", DATEDIF(Outcomes!C76, 'County Names to hide (2)'!$D$2, "m"))</f>
        <v/>
      </c>
      <c r="V76" s="77" t="str">
        <f>IF(OR(A76="", M76="", N76=""), "",
   IF(AND(
         N76 &gt;= 'County Names to hide (2)'!$C$2,
         N76 &lt;= 'County Names to hide (2)'!$D$2
      ),
      "Yes",
      "No"
   )
)</f>
        <v/>
      </c>
      <c r="W76" s="1"/>
      <c r="X76" s="1"/>
      <c r="Y76" s="1"/>
      <c r="Z76" s="1"/>
      <c r="AA76" s="1"/>
      <c r="AB76" s="1"/>
      <c r="AC76" s="1"/>
      <c r="AD76" s="1"/>
    </row>
    <row r="77" spans="1:30" x14ac:dyDescent="0.35">
      <c r="A77" s="1"/>
      <c r="B77" s="1"/>
      <c r="C77" s="1"/>
      <c r="D77" s="1"/>
      <c r="E77" s="1"/>
      <c r="F77" s="1"/>
      <c r="G77" s="1"/>
      <c r="H77" s="1"/>
      <c r="I77" s="1"/>
      <c r="J77" s="1"/>
      <c r="K77" s="1"/>
      <c r="L77" s="77" t="str">
        <f t="shared" si="1"/>
        <v>Yes</v>
      </c>
      <c r="M77" s="4"/>
      <c r="N77" s="4"/>
      <c r="O77" s="77" t="str">
        <f>IF(OR(A77="", M77=""), "",
   IF(AND(
         M77 &lt;= 'County Names to hide (2)'!$D$2,
         OR(N77="", N77 &gt;= 'County Names to hide (2)'!$C$2)
      ),
      "Yes",
      "No"
   )
)</f>
        <v/>
      </c>
      <c r="P77" s="4"/>
      <c r="Q77" s="4"/>
      <c r="R77" s="4"/>
      <c r="S77" s="4"/>
      <c r="T77" s="77" t="str">
        <f>IF(Outcomes!M77="","",
   IF(AND(Outcomes!N77&lt;&gt;"",Outcomes!N77&lt;'County Names to hide (2)'!$C$2),0,
      ROUND((MIN(IF(Outcomes!N77="", 'County Names to hide (2)'!$D$2, Outcomes!N77),'County Names to hide (2)'!$D$2)-Outcomes!M77)/30,1)))</f>
        <v/>
      </c>
      <c r="U77" s="77" t="str">
        <f>IF(Outcomes!C77="", "", DATEDIF(Outcomes!C77, 'County Names to hide (2)'!$D$2, "m"))</f>
        <v/>
      </c>
      <c r="V77" s="77" t="str">
        <f>IF(OR(A77="", M77="", N77=""), "",
   IF(AND(
         N77 &gt;= 'County Names to hide (2)'!$C$2,
         N77 &lt;= 'County Names to hide (2)'!$D$2
      ),
      "Yes",
      "No"
   )
)</f>
        <v/>
      </c>
      <c r="W77" s="1"/>
      <c r="X77" s="1"/>
      <c r="Y77" s="1"/>
      <c r="Z77" s="1"/>
      <c r="AA77" s="1"/>
      <c r="AB77" s="1"/>
      <c r="AC77" s="1"/>
      <c r="AD77" s="1"/>
    </row>
    <row r="78" spans="1:30" x14ac:dyDescent="0.35">
      <c r="A78" s="1"/>
      <c r="B78" s="1"/>
      <c r="C78" s="1"/>
      <c r="D78" s="1"/>
      <c r="E78" s="1"/>
      <c r="F78" s="1"/>
      <c r="G78" s="1"/>
      <c r="H78" s="1"/>
      <c r="I78" s="1"/>
      <c r="J78" s="1"/>
      <c r="K78" s="1"/>
      <c r="L78" s="77" t="str">
        <f t="shared" si="1"/>
        <v>Yes</v>
      </c>
      <c r="M78" s="4"/>
      <c r="N78" s="4"/>
      <c r="O78" s="77" t="str">
        <f>IF(OR(A78="", M78=""), "",
   IF(AND(
         M78 &lt;= 'County Names to hide (2)'!$D$2,
         OR(N78="", N78 &gt;= 'County Names to hide (2)'!$C$2)
      ),
      "Yes",
      "No"
   )
)</f>
        <v/>
      </c>
      <c r="P78" s="4"/>
      <c r="Q78" s="4"/>
      <c r="R78" s="4"/>
      <c r="S78" s="4"/>
      <c r="T78" s="77" t="str">
        <f>IF(Outcomes!M78="","",
   IF(AND(Outcomes!N78&lt;&gt;"",Outcomes!N78&lt;'County Names to hide (2)'!$C$2),0,
      ROUND((MIN(IF(Outcomes!N78="", 'County Names to hide (2)'!$D$2, Outcomes!N78),'County Names to hide (2)'!$D$2)-Outcomes!M78)/30,1)))</f>
        <v/>
      </c>
      <c r="U78" s="77" t="str">
        <f>IF(Outcomes!C78="", "", DATEDIF(Outcomes!C78, 'County Names to hide (2)'!$D$2, "m"))</f>
        <v/>
      </c>
      <c r="V78" s="77" t="str">
        <f>IF(OR(A78="", M78="", N78=""), "",
   IF(AND(
         N78 &gt;= 'County Names to hide (2)'!$C$2,
         N78 &lt;= 'County Names to hide (2)'!$D$2
      ),
      "Yes",
      "No"
   )
)</f>
        <v/>
      </c>
      <c r="W78" s="1"/>
      <c r="X78" s="1"/>
      <c r="Y78" s="1"/>
      <c r="Z78" s="1"/>
      <c r="AA78" s="1"/>
      <c r="AB78" s="1"/>
      <c r="AC78" s="1"/>
      <c r="AD78" s="1"/>
    </row>
    <row r="79" spans="1:30" x14ac:dyDescent="0.35">
      <c r="A79" s="1"/>
      <c r="B79" s="1"/>
      <c r="C79" s="1"/>
      <c r="D79" s="1"/>
      <c r="E79" s="1"/>
      <c r="F79" s="1"/>
      <c r="G79" s="1"/>
      <c r="H79" s="1"/>
      <c r="I79" s="1"/>
      <c r="J79" s="1"/>
      <c r="K79" s="1"/>
      <c r="L79" s="77" t="str">
        <f t="shared" si="1"/>
        <v>Yes</v>
      </c>
      <c r="M79" s="4"/>
      <c r="N79" s="4"/>
      <c r="O79" s="77" t="str">
        <f>IF(OR(A79="", M79=""), "",
   IF(AND(
         M79 &lt;= 'County Names to hide (2)'!$D$2,
         OR(N79="", N79 &gt;= 'County Names to hide (2)'!$C$2)
      ),
      "Yes",
      "No"
   )
)</f>
        <v/>
      </c>
      <c r="P79" s="4"/>
      <c r="Q79" s="4"/>
      <c r="R79" s="4"/>
      <c r="S79" s="4"/>
      <c r="T79" s="77" t="str">
        <f>IF(Outcomes!M79="","",
   IF(AND(Outcomes!N79&lt;&gt;"",Outcomes!N79&lt;'County Names to hide (2)'!$C$2),0,
      ROUND((MIN(IF(Outcomes!N79="", 'County Names to hide (2)'!$D$2, Outcomes!N79),'County Names to hide (2)'!$D$2)-Outcomes!M79)/30,1)))</f>
        <v/>
      </c>
      <c r="U79" s="77" t="str">
        <f>IF(Outcomes!C79="", "", DATEDIF(Outcomes!C79, 'County Names to hide (2)'!$D$2, "m"))</f>
        <v/>
      </c>
      <c r="V79" s="77" t="str">
        <f>IF(OR(A79="", M79="", N79=""), "",
   IF(AND(
         N79 &gt;= 'County Names to hide (2)'!$C$2,
         N79 &lt;= 'County Names to hide (2)'!$D$2
      ),
      "Yes",
      "No"
   )
)</f>
        <v/>
      </c>
      <c r="W79" s="1"/>
      <c r="X79" s="1"/>
      <c r="Y79" s="1"/>
      <c r="Z79" s="1"/>
      <c r="AA79" s="1"/>
      <c r="AB79" s="1"/>
      <c r="AC79" s="1"/>
      <c r="AD79" s="1"/>
    </row>
    <row r="80" spans="1:30" x14ac:dyDescent="0.35">
      <c r="A80" s="1"/>
      <c r="B80" s="1"/>
      <c r="C80" s="1"/>
      <c r="D80" s="1"/>
      <c r="E80" s="1"/>
      <c r="F80" s="1"/>
      <c r="G80" s="1"/>
      <c r="H80" s="1"/>
      <c r="I80" s="1"/>
      <c r="J80" s="1"/>
      <c r="K80" s="1"/>
      <c r="L80" s="77" t="str">
        <f t="shared" si="1"/>
        <v>Yes</v>
      </c>
      <c r="M80" s="4"/>
      <c r="N80" s="4"/>
      <c r="O80" s="77" t="str">
        <f>IF(OR(A80="", M80=""), "",
   IF(AND(
         M80 &lt;= 'County Names to hide (2)'!$D$2,
         OR(N80="", N80 &gt;= 'County Names to hide (2)'!$C$2)
      ),
      "Yes",
      "No"
   )
)</f>
        <v/>
      </c>
      <c r="P80" s="4"/>
      <c r="Q80" s="4"/>
      <c r="R80" s="4"/>
      <c r="S80" s="4"/>
      <c r="T80" s="77" t="str">
        <f>IF(Outcomes!M80="","",
   IF(AND(Outcomes!N80&lt;&gt;"",Outcomes!N80&lt;'County Names to hide (2)'!$C$2),0,
      ROUND((MIN(IF(Outcomes!N80="", 'County Names to hide (2)'!$D$2, Outcomes!N80),'County Names to hide (2)'!$D$2)-Outcomes!M80)/30,1)))</f>
        <v/>
      </c>
      <c r="U80" s="77" t="str">
        <f>IF(Outcomes!C80="", "", DATEDIF(Outcomes!C80, 'County Names to hide (2)'!$D$2, "m"))</f>
        <v/>
      </c>
      <c r="V80" s="77" t="str">
        <f>IF(OR(A80="", M80="", N80=""), "",
   IF(AND(
         N80 &gt;= 'County Names to hide (2)'!$C$2,
         N80 &lt;= 'County Names to hide (2)'!$D$2
      ),
      "Yes",
      "No"
   )
)</f>
        <v/>
      </c>
      <c r="W80" s="1"/>
      <c r="X80" s="1"/>
      <c r="Y80" s="1"/>
      <c r="Z80" s="1"/>
      <c r="AA80" s="1"/>
      <c r="AB80" s="1"/>
      <c r="AC80" s="1"/>
      <c r="AD80" s="1"/>
    </row>
    <row r="81" spans="1:30" x14ac:dyDescent="0.35">
      <c r="A81" s="1"/>
      <c r="B81" s="1"/>
      <c r="C81" s="1"/>
      <c r="D81" s="1"/>
      <c r="E81" s="1"/>
      <c r="F81" s="1"/>
      <c r="G81" s="1"/>
      <c r="H81" s="1"/>
      <c r="I81" s="1"/>
      <c r="J81" s="1"/>
      <c r="K81" s="1"/>
      <c r="L81" s="77" t="str">
        <f t="shared" si="1"/>
        <v>Yes</v>
      </c>
      <c r="M81" s="4"/>
      <c r="N81" s="4"/>
      <c r="O81" s="77" t="str">
        <f>IF(OR(A81="", M81=""), "",
   IF(AND(
         M81 &lt;= 'County Names to hide (2)'!$D$2,
         OR(N81="", N81 &gt;= 'County Names to hide (2)'!$C$2)
      ),
      "Yes",
      "No"
   )
)</f>
        <v/>
      </c>
      <c r="P81" s="4"/>
      <c r="Q81" s="4"/>
      <c r="R81" s="4"/>
      <c r="S81" s="4"/>
      <c r="T81" s="77" t="str">
        <f>IF(Outcomes!M81="","",
   IF(AND(Outcomes!N81&lt;&gt;"",Outcomes!N81&lt;'County Names to hide (2)'!$C$2),0,
      ROUND((MIN(IF(Outcomes!N81="", 'County Names to hide (2)'!$D$2, Outcomes!N81),'County Names to hide (2)'!$D$2)-Outcomes!M81)/30,1)))</f>
        <v/>
      </c>
      <c r="U81" s="77" t="str">
        <f>IF(Outcomes!C81="", "", DATEDIF(Outcomes!C81, 'County Names to hide (2)'!$D$2, "m"))</f>
        <v/>
      </c>
      <c r="V81" s="77" t="str">
        <f>IF(OR(A81="", M81="", N81=""), "",
   IF(AND(
         N81 &gt;= 'County Names to hide (2)'!$C$2,
         N81 &lt;= 'County Names to hide (2)'!$D$2
      ),
      "Yes",
      "No"
   )
)</f>
        <v/>
      </c>
      <c r="W81" s="1"/>
      <c r="X81" s="1"/>
      <c r="Y81" s="1"/>
      <c r="Z81" s="1"/>
      <c r="AA81" s="1"/>
      <c r="AB81" s="1"/>
      <c r="AC81" s="1"/>
      <c r="AD81" s="1"/>
    </row>
    <row r="82" spans="1:30" x14ac:dyDescent="0.35">
      <c r="A82" s="1"/>
      <c r="B82" s="1"/>
      <c r="C82" s="1"/>
      <c r="D82" s="1"/>
      <c r="E82" s="1"/>
      <c r="F82" s="1"/>
      <c r="G82" s="1"/>
      <c r="H82" s="1"/>
      <c r="I82" s="1"/>
      <c r="J82" s="1"/>
      <c r="K82" s="1"/>
      <c r="L82" s="77" t="str">
        <f t="shared" si="1"/>
        <v>Yes</v>
      </c>
      <c r="M82" s="4"/>
      <c r="N82" s="4"/>
      <c r="O82" s="77" t="str">
        <f>IF(OR(A82="", M82=""), "",
   IF(AND(
         M82 &lt;= 'County Names to hide (2)'!$D$2,
         OR(N82="", N82 &gt;= 'County Names to hide (2)'!$C$2)
      ),
      "Yes",
      "No"
   )
)</f>
        <v/>
      </c>
      <c r="P82" s="4"/>
      <c r="Q82" s="4"/>
      <c r="R82" s="4"/>
      <c r="S82" s="4"/>
      <c r="T82" s="77" t="str">
        <f>IF(Outcomes!M82="","",
   IF(AND(Outcomes!N82&lt;&gt;"",Outcomes!N82&lt;'County Names to hide (2)'!$C$2),0,
      ROUND((MIN(IF(Outcomes!N82="", 'County Names to hide (2)'!$D$2, Outcomes!N82),'County Names to hide (2)'!$D$2)-Outcomes!M82)/30,1)))</f>
        <v/>
      </c>
      <c r="U82" s="77" t="str">
        <f>IF(Outcomes!C82="", "", DATEDIF(Outcomes!C82, 'County Names to hide (2)'!$D$2, "m"))</f>
        <v/>
      </c>
      <c r="V82" s="77" t="str">
        <f>IF(OR(A82="", M82="", N82=""), "",
   IF(AND(
         N82 &gt;= 'County Names to hide (2)'!$C$2,
         N82 &lt;= 'County Names to hide (2)'!$D$2
      ),
      "Yes",
      "No"
   )
)</f>
        <v/>
      </c>
      <c r="W82" s="1"/>
      <c r="X82" s="1"/>
      <c r="Y82" s="1"/>
      <c r="Z82" s="1"/>
      <c r="AA82" s="1"/>
      <c r="AB82" s="1"/>
      <c r="AC82" s="1"/>
      <c r="AD82" s="1"/>
    </row>
    <row r="83" spans="1:30" x14ac:dyDescent="0.35">
      <c r="A83" s="1"/>
      <c r="B83" s="1"/>
      <c r="C83" s="1"/>
      <c r="D83" s="1"/>
      <c r="E83" s="1"/>
      <c r="F83" s="1"/>
      <c r="G83" s="1"/>
      <c r="H83" s="1"/>
      <c r="I83" s="1"/>
      <c r="J83" s="1"/>
      <c r="K83" s="1"/>
      <c r="L83" s="77" t="str">
        <f t="shared" si="1"/>
        <v>Yes</v>
      </c>
      <c r="M83" s="4"/>
      <c r="N83" s="4"/>
      <c r="O83" s="77" t="str">
        <f>IF(OR(A83="", M83=""), "",
   IF(AND(
         M83 &lt;= 'County Names to hide (2)'!$D$2,
         OR(N83="", N83 &gt;= 'County Names to hide (2)'!$C$2)
      ),
      "Yes",
      "No"
   )
)</f>
        <v/>
      </c>
      <c r="P83" s="4"/>
      <c r="Q83" s="4"/>
      <c r="R83" s="4"/>
      <c r="S83" s="4"/>
      <c r="T83" s="77" t="str">
        <f>IF(Outcomes!M83="","",
   IF(AND(Outcomes!N83&lt;&gt;"",Outcomes!N83&lt;'County Names to hide (2)'!$C$2),0,
      ROUND((MIN(IF(Outcomes!N83="", 'County Names to hide (2)'!$D$2, Outcomes!N83),'County Names to hide (2)'!$D$2)-Outcomes!M83)/30,1)))</f>
        <v/>
      </c>
      <c r="U83" s="77" t="str">
        <f>IF(Outcomes!C83="", "", DATEDIF(Outcomes!C83, 'County Names to hide (2)'!$D$2, "m"))</f>
        <v/>
      </c>
      <c r="V83" s="77" t="str">
        <f>IF(OR(A83="", M83="", N83=""), "",
   IF(AND(
         N83 &gt;= 'County Names to hide (2)'!$C$2,
         N83 &lt;= 'County Names to hide (2)'!$D$2
      ),
      "Yes",
      "No"
   )
)</f>
        <v/>
      </c>
      <c r="W83" s="1"/>
      <c r="X83" s="1"/>
      <c r="Y83" s="1"/>
      <c r="Z83" s="1"/>
      <c r="AA83" s="1"/>
      <c r="AB83" s="1"/>
      <c r="AC83" s="1"/>
      <c r="AD83" s="1"/>
    </row>
    <row r="84" spans="1:30" x14ac:dyDescent="0.35">
      <c r="A84" s="1"/>
      <c r="B84" s="1"/>
      <c r="C84" s="1"/>
      <c r="D84" s="1"/>
      <c r="E84" s="1"/>
      <c r="F84" s="1"/>
      <c r="G84" s="1"/>
      <c r="H84" s="1"/>
      <c r="I84" s="1"/>
      <c r="J84" s="1"/>
      <c r="K84" s="1"/>
      <c r="L84" s="77" t="str">
        <f t="shared" si="1"/>
        <v>Yes</v>
      </c>
      <c r="M84" s="4"/>
      <c r="N84" s="4"/>
      <c r="O84" s="77" t="str">
        <f>IF(OR(A84="", M84=""), "",
   IF(AND(
         M84 &lt;= 'County Names to hide (2)'!$D$2,
         OR(N84="", N84 &gt;= 'County Names to hide (2)'!$C$2)
      ),
      "Yes",
      "No"
   )
)</f>
        <v/>
      </c>
      <c r="P84" s="4"/>
      <c r="Q84" s="4"/>
      <c r="R84" s="4"/>
      <c r="S84" s="4"/>
      <c r="T84" s="77" t="str">
        <f>IF(Outcomes!M84="","",
   IF(AND(Outcomes!N84&lt;&gt;"",Outcomes!N84&lt;'County Names to hide (2)'!$C$2),0,
      ROUND((MIN(IF(Outcomes!N84="", 'County Names to hide (2)'!$D$2, Outcomes!N84),'County Names to hide (2)'!$D$2)-Outcomes!M84)/30,1)))</f>
        <v/>
      </c>
      <c r="U84" s="77" t="str">
        <f>IF(Outcomes!C84="", "", DATEDIF(Outcomes!C84, 'County Names to hide (2)'!$D$2, "m"))</f>
        <v/>
      </c>
      <c r="V84" s="77" t="str">
        <f>IF(OR(A84="", M84="", N84=""), "",
   IF(AND(
         N84 &gt;= 'County Names to hide (2)'!$C$2,
         N84 &lt;= 'County Names to hide (2)'!$D$2
      ),
      "Yes",
      "No"
   )
)</f>
        <v/>
      </c>
      <c r="W84" s="1"/>
      <c r="X84" s="1"/>
      <c r="Y84" s="1"/>
      <c r="Z84" s="1"/>
      <c r="AA84" s="1"/>
      <c r="AB84" s="1"/>
      <c r="AC84" s="1"/>
      <c r="AD84" s="1"/>
    </row>
    <row r="85" spans="1:30" x14ac:dyDescent="0.35">
      <c r="A85" s="1"/>
      <c r="B85" s="1"/>
      <c r="C85" s="1"/>
      <c r="D85" s="1"/>
      <c r="E85" s="1"/>
      <c r="F85" s="1"/>
      <c r="G85" s="1"/>
      <c r="H85" s="1"/>
      <c r="I85" s="1"/>
      <c r="J85" s="1"/>
      <c r="K85" s="1"/>
      <c r="L85" s="77" t="str">
        <f t="shared" si="1"/>
        <v>Yes</v>
      </c>
      <c r="M85" s="4"/>
      <c r="N85" s="4"/>
      <c r="O85" s="77" t="str">
        <f>IF(OR(A85="", M85=""), "",
   IF(AND(
         M85 &lt;= 'County Names to hide (2)'!$D$2,
         OR(N85="", N85 &gt;= 'County Names to hide (2)'!$C$2)
      ),
      "Yes",
      "No"
   )
)</f>
        <v/>
      </c>
      <c r="P85" s="4"/>
      <c r="Q85" s="4"/>
      <c r="R85" s="4"/>
      <c r="S85" s="4"/>
      <c r="T85" s="77" t="str">
        <f>IF(Outcomes!M85="","",
   IF(AND(Outcomes!N85&lt;&gt;"",Outcomes!N85&lt;'County Names to hide (2)'!$C$2),0,
      ROUND((MIN(IF(Outcomes!N85="", 'County Names to hide (2)'!$D$2, Outcomes!N85),'County Names to hide (2)'!$D$2)-Outcomes!M85)/30,1)))</f>
        <v/>
      </c>
      <c r="U85" s="77" t="str">
        <f>IF(Outcomes!C85="", "", DATEDIF(Outcomes!C85, 'County Names to hide (2)'!$D$2, "m"))</f>
        <v/>
      </c>
      <c r="V85" s="77" t="str">
        <f>IF(OR(A85="", M85="", N85=""), "",
   IF(AND(
         N85 &gt;= 'County Names to hide (2)'!$C$2,
         N85 &lt;= 'County Names to hide (2)'!$D$2
      ),
      "Yes",
      "No"
   )
)</f>
        <v/>
      </c>
      <c r="W85" s="1"/>
      <c r="X85" s="1"/>
      <c r="Y85" s="1"/>
      <c r="Z85" s="1"/>
      <c r="AA85" s="1"/>
      <c r="AB85" s="1"/>
      <c r="AC85" s="1"/>
      <c r="AD85" s="1"/>
    </row>
    <row r="86" spans="1:30" x14ac:dyDescent="0.35">
      <c r="A86" s="1"/>
      <c r="B86" s="1"/>
      <c r="C86" s="1"/>
      <c r="D86" s="1"/>
      <c r="E86" s="1"/>
      <c r="F86" s="1"/>
      <c r="G86" s="1"/>
      <c r="H86" s="1"/>
      <c r="I86" s="1"/>
      <c r="J86" s="1"/>
      <c r="K86" s="1"/>
      <c r="L86" s="77" t="str">
        <f t="shared" si="1"/>
        <v>Yes</v>
      </c>
      <c r="M86" s="4"/>
      <c r="N86" s="4"/>
      <c r="O86" s="77" t="str">
        <f>IF(OR(A86="", M86=""), "",
   IF(AND(
         M86 &lt;= 'County Names to hide (2)'!$D$2,
         OR(N86="", N86 &gt;= 'County Names to hide (2)'!$C$2)
      ),
      "Yes",
      "No"
   )
)</f>
        <v/>
      </c>
      <c r="P86" s="4"/>
      <c r="Q86" s="4"/>
      <c r="R86" s="4"/>
      <c r="S86" s="4"/>
      <c r="T86" s="77" t="str">
        <f>IF(Outcomes!M86="","",
   IF(AND(Outcomes!N86&lt;&gt;"",Outcomes!N86&lt;'County Names to hide (2)'!$C$2),0,
      ROUND((MIN(IF(Outcomes!N86="", 'County Names to hide (2)'!$D$2, Outcomes!N86),'County Names to hide (2)'!$D$2)-Outcomes!M86)/30,1)))</f>
        <v/>
      </c>
      <c r="U86" s="77" t="str">
        <f>IF(Outcomes!C86="", "", DATEDIF(Outcomes!C86, 'County Names to hide (2)'!$D$2, "m"))</f>
        <v/>
      </c>
      <c r="V86" s="77" t="str">
        <f>IF(OR(A86="", M86="", N86=""), "",
   IF(AND(
         N86 &gt;= 'County Names to hide (2)'!$C$2,
         N86 &lt;= 'County Names to hide (2)'!$D$2
      ),
      "Yes",
      "No"
   )
)</f>
        <v/>
      </c>
      <c r="W86" s="1"/>
      <c r="X86" s="1"/>
      <c r="Y86" s="1"/>
      <c r="Z86" s="1"/>
      <c r="AA86" s="1"/>
      <c r="AB86" s="1"/>
      <c r="AC86" s="1"/>
      <c r="AD86" s="1"/>
    </row>
    <row r="87" spans="1:30" x14ac:dyDescent="0.35">
      <c r="A87" s="1"/>
      <c r="B87" s="1"/>
      <c r="C87" s="1"/>
      <c r="D87" s="1"/>
      <c r="E87" s="1"/>
      <c r="F87" s="1"/>
      <c r="G87" s="1"/>
      <c r="H87" s="1"/>
      <c r="I87" s="1"/>
      <c r="J87" s="1"/>
      <c r="K87" s="1"/>
      <c r="L87" s="77" t="str">
        <f t="shared" si="1"/>
        <v>Yes</v>
      </c>
      <c r="M87" s="4"/>
      <c r="N87" s="4"/>
      <c r="O87" s="77" t="str">
        <f>IF(OR(A87="", M87=""), "",
   IF(AND(
         M87 &lt;= 'County Names to hide (2)'!$D$2,
         OR(N87="", N87 &gt;= 'County Names to hide (2)'!$C$2)
      ),
      "Yes",
      "No"
   )
)</f>
        <v/>
      </c>
      <c r="P87" s="4"/>
      <c r="Q87" s="4"/>
      <c r="R87" s="4"/>
      <c r="S87" s="4"/>
      <c r="T87" s="77" t="str">
        <f>IF(Outcomes!M87="","",
   IF(AND(Outcomes!N87&lt;&gt;"",Outcomes!N87&lt;'County Names to hide (2)'!$C$2),0,
      ROUND((MIN(IF(Outcomes!N87="", 'County Names to hide (2)'!$D$2, Outcomes!N87),'County Names to hide (2)'!$D$2)-Outcomes!M87)/30,1)))</f>
        <v/>
      </c>
      <c r="U87" s="77" t="str">
        <f>IF(Outcomes!C87="", "", DATEDIF(Outcomes!C87, 'County Names to hide (2)'!$D$2, "m"))</f>
        <v/>
      </c>
      <c r="V87" s="77" t="str">
        <f>IF(OR(A87="", M87="", N87=""), "",
   IF(AND(
         N87 &gt;= 'County Names to hide (2)'!$C$2,
         N87 &lt;= 'County Names to hide (2)'!$D$2
      ),
      "Yes",
      "No"
   )
)</f>
        <v/>
      </c>
      <c r="W87" s="1"/>
      <c r="X87" s="1"/>
      <c r="Y87" s="1"/>
      <c r="Z87" s="1"/>
      <c r="AA87" s="1"/>
      <c r="AB87" s="1"/>
      <c r="AC87" s="1"/>
      <c r="AD87" s="1"/>
    </row>
    <row r="88" spans="1:30" x14ac:dyDescent="0.35">
      <c r="A88" s="1"/>
      <c r="B88" s="1"/>
      <c r="C88" s="1"/>
      <c r="D88" s="1"/>
      <c r="E88" s="1"/>
      <c r="F88" s="1"/>
      <c r="G88" s="1"/>
      <c r="H88" s="1"/>
      <c r="I88" s="1"/>
      <c r="J88" s="1"/>
      <c r="K88" s="1"/>
      <c r="L88" s="77" t="str">
        <f t="shared" si="1"/>
        <v>Yes</v>
      </c>
      <c r="M88" s="4"/>
      <c r="N88" s="4"/>
      <c r="O88" s="77" t="str">
        <f>IF(OR(A88="", M88=""), "",
   IF(AND(
         M88 &lt;= 'County Names to hide (2)'!$D$2,
         OR(N88="", N88 &gt;= 'County Names to hide (2)'!$C$2)
      ),
      "Yes",
      "No"
   )
)</f>
        <v/>
      </c>
      <c r="P88" s="4"/>
      <c r="Q88" s="4"/>
      <c r="R88" s="4"/>
      <c r="S88" s="4"/>
      <c r="T88" s="77" t="str">
        <f>IF(Outcomes!M88="","",
   IF(AND(Outcomes!N88&lt;&gt;"",Outcomes!N88&lt;'County Names to hide (2)'!$C$2),0,
      ROUND((MIN(IF(Outcomes!N88="", 'County Names to hide (2)'!$D$2, Outcomes!N88),'County Names to hide (2)'!$D$2)-Outcomes!M88)/30,1)))</f>
        <v/>
      </c>
      <c r="U88" s="77" t="str">
        <f>IF(Outcomes!C88="", "", DATEDIF(Outcomes!C88, 'County Names to hide (2)'!$D$2, "m"))</f>
        <v/>
      </c>
      <c r="V88" s="77" t="str">
        <f>IF(OR(A88="", M88="", N88=""), "",
   IF(AND(
         N88 &gt;= 'County Names to hide (2)'!$C$2,
         N88 &lt;= 'County Names to hide (2)'!$D$2
      ),
      "Yes",
      "No"
   )
)</f>
        <v/>
      </c>
      <c r="W88" s="1"/>
      <c r="X88" s="1"/>
      <c r="Y88" s="1"/>
      <c r="Z88" s="1"/>
      <c r="AA88" s="1"/>
      <c r="AB88" s="1"/>
      <c r="AC88" s="1"/>
      <c r="AD88" s="1"/>
    </row>
    <row r="89" spans="1:30" x14ac:dyDescent="0.35">
      <c r="A89" s="1"/>
      <c r="B89" s="1"/>
      <c r="C89" s="1"/>
      <c r="D89" s="1"/>
      <c r="E89" s="1"/>
      <c r="F89" s="1"/>
      <c r="G89" s="1"/>
      <c r="H89" s="1"/>
      <c r="I89" s="1"/>
      <c r="J89" s="1"/>
      <c r="K89" s="1"/>
      <c r="L89" s="77" t="str">
        <f t="shared" si="1"/>
        <v>Yes</v>
      </c>
      <c r="M89" s="4"/>
      <c r="N89" s="4"/>
      <c r="O89" s="77" t="str">
        <f>IF(OR(A89="", M89=""), "",
   IF(AND(
         M89 &lt;= 'County Names to hide (2)'!$D$2,
         OR(N89="", N89 &gt;= 'County Names to hide (2)'!$C$2)
      ),
      "Yes",
      "No"
   )
)</f>
        <v/>
      </c>
      <c r="P89" s="4"/>
      <c r="Q89" s="4"/>
      <c r="R89" s="4"/>
      <c r="S89" s="4"/>
      <c r="T89" s="77" t="str">
        <f>IF(Outcomes!M89="","",
   IF(AND(Outcomes!N89&lt;&gt;"",Outcomes!N89&lt;'County Names to hide (2)'!$C$2),0,
      ROUND((MIN(IF(Outcomes!N89="", 'County Names to hide (2)'!$D$2, Outcomes!N89),'County Names to hide (2)'!$D$2)-Outcomes!M89)/30,1)))</f>
        <v/>
      </c>
      <c r="U89" s="77" t="str">
        <f>IF(Outcomes!C89="", "", DATEDIF(Outcomes!C89, 'County Names to hide (2)'!$D$2, "m"))</f>
        <v/>
      </c>
      <c r="V89" s="77" t="str">
        <f>IF(OR(A89="", M89="", N89=""), "",
   IF(AND(
         N89 &gt;= 'County Names to hide (2)'!$C$2,
         N89 &lt;= 'County Names to hide (2)'!$D$2
      ),
      "Yes",
      "No"
   )
)</f>
        <v/>
      </c>
      <c r="W89" s="1"/>
      <c r="X89" s="1"/>
      <c r="Y89" s="1"/>
      <c r="Z89" s="1"/>
      <c r="AA89" s="1"/>
      <c r="AB89" s="1"/>
      <c r="AC89" s="1"/>
      <c r="AD89" s="1"/>
    </row>
    <row r="90" spans="1:30" x14ac:dyDescent="0.35">
      <c r="A90" s="1"/>
      <c r="B90" s="1"/>
      <c r="C90" s="1"/>
      <c r="D90" s="1"/>
      <c r="E90" s="1"/>
      <c r="F90" s="1"/>
      <c r="G90" s="1"/>
      <c r="H90" s="1"/>
      <c r="I90" s="1"/>
      <c r="J90" s="1"/>
      <c r="K90" s="1"/>
      <c r="L90" s="77" t="str">
        <f t="shared" si="1"/>
        <v>Yes</v>
      </c>
      <c r="M90" s="4"/>
      <c r="N90" s="4"/>
      <c r="O90" s="77" t="str">
        <f>IF(OR(A90="", M90=""), "",
   IF(AND(
         M90 &lt;= 'County Names to hide (2)'!$D$2,
         OR(N90="", N90 &gt;= 'County Names to hide (2)'!$C$2)
      ),
      "Yes",
      "No"
   )
)</f>
        <v/>
      </c>
      <c r="P90" s="4"/>
      <c r="Q90" s="4"/>
      <c r="R90" s="4"/>
      <c r="S90" s="4"/>
      <c r="T90" s="77" t="str">
        <f>IF(Outcomes!M90="","",
   IF(AND(Outcomes!N90&lt;&gt;"",Outcomes!N90&lt;'County Names to hide (2)'!$C$2),0,
      ROUND((MIN(IF(Outcomes!N90="", 'County Names to hide (2)'!$D$2, Outcomes!N90),'County Names to hide (2)'!$D$2)-Outcomes!M90)/30,1)))</f>
        <v/>
      </c>
      <c r="U90" s="77" t="str">
        <f>IF(Outcomes!C90="", "", DATEDIF(Outcomes!C90, 'County Names to hide (2)'!$D$2, "m"))</f>
        <v/>
      </c>
      <c r="V90" s="77" t="str">
        <f>IF(OR(A90="", M90="", N90=""), "",
   IF(AND(
         N90 &gt;= 'County Names to hide (2)'!$C$2,
         N90 &lt;= 'County Names to hide (2)'!$D$2
      ),
      "Yes",
      "No"
   )
)</f>
        <v/>
      </c>
      <c r="W90" s="1"/>
      <c r="X90" s="1"/>
      <c r="Y90" s="1"/>
      <c r="Z90" s="1"/>
      <c r="AA90" s="1"/>
      <c r="AB90" s="1"/>
      <c r="AC90" s="1"/>
      <c r="AD90" s="1"/>
    </row>
    <row r="91" spans="1:30" x14ac:dyDescent="0.35">
      <c r="A91" s="1"/>
      <c r="B91" s="1"/>
      <c r="C91" s="1"/>
      <c r="D91" s="1"/>
      <c r="E91" s="1"/>
      <c r="F91" s="1"/>
      <c r="G91" s="1"/>
      <c r="H91" s="1"/>
      <c r="I91" s="1"/>
      <c r="J91" s="1"/>
      <c r="K91" s="1"/>
      <c r="L91" s="77" t="str">
        <f t="shared" si="1"/>
        <v>Yes</v>
      </c>
      <c r="M91" s="4"/>
      <c r="N91" s="4"/>
      <c r="O91" s="77" t="str">
        <f>IF(OR(A91="", M91=""), "",
   IF(AND(
         M91 &lt;= 'County Names to hide (2)'!$D$2,
         OR(N91="", N91 &gt;= 'County Names to hide (2)'!$C$2)
      ),
      "Yes",
      "No"
   )
)</f>
        <v/>
      </c>
      <c r="P91" s="4"/>
      <c r="Q91" s="4"/>
      <c r="R91" s="4"/>
      <c r="S91" s="4"/>
      <c r="T91" s="77" t="str">
        <f>IF(Outcomes!M91="","",
   IF(AND(Outcomes!N91&lt;&gt;"",Outcomes!N91&lt;'County Names to hide (2)'!$C$2),0,
      ROUND((MIN(IF(Outcomes!N91="", 'County Names to hide (2)'!$D$2, Outcomes!N91),'County Names to hide (2)'!$D$2)-Outcomes!M91)/30,1)))</f>
        <v/>
      </c>
      <c r="U91" s="77" t="str">
        <f>IF(Outcomes!C91="", "", DATEDIF(Outcomes!C91, 'County Names to hide (2)'!$D$2, "m"))</f>
        <v/>
      </c>
      <c r="V91" s="77" t="str">
        <f>IF(OR(A91="", M91="", N91=""), "",
   IF(AND(
         N91 &gt;= 'County Names to hide (2)'!$C$2,
         N91 &lt;= 'County Names to hide (2)'!$D$2
      ),
      "Yes",
      "No"
   )
)</f>
        <v/>
      </c>
      <c r="W91" s="1"/>
      <c r="X91" s="1"/>
      <c r="Y91" s="1"/>
      <c r="Z91" s="1"/>
      <c r="AA91" s="1"/>
      <c r="AB91" s="1"/>
      <c r="AC91" s="1"/>
      <c r="AD91" s="1"/>
    </row>
    <row r="92" spans="1:30" x14ac:dyDescent="0.35">
      <c r="A92" s="1"/>
      <c r="B92" s="1"/>
      <c r="C92" s="1"/>
      <c r="D92" s="1"/>
      <c r="E92" s="1"/>
      <c r="F92" s="1"/>
      <c r="G92" s="1"/>
      <c r="H92" s="1"/>
      <c r="I92" s="1"/>
      <c r="J92" s="1"/>
      <c r="K92" s="1"/>
      <c r="L92" s="77" t="str">
        <f t="shared" si="1"/>
        <v>Yes</v>
      </c>
      <c r="M92" s="4"/>
      <c r="N92" s="4"/>
      <c r="O92" s="77" t="str">
        <f>IF(OR(A92="", M92=""), "",
   IF(AND(
         M92 &lt;= 'County Names to hide (2)'!$D$2,
         OR(N92="", N92 &gt;= 'County Names to hide (2)'!$C$2)
      ),
      "Yes",
      "No"
   )
)</f>
        <v/>
      </c>
      <c r="P92" s="4"/>
      <c r="Q92" s="4"/>
      <c r="R92" s="4"/>
      <c r="S92" s="4"/>
      <c r="T92" s="77" t="str">
        <f>IF(Outcomes!M92="","",
   IF(AND(Outcomes!N92&lt;&gt;"",Outcomes!N92&lt;'County Names to hide (2)'!$C$2),0,
      ROUND((MIN(IF(Outcomes!N92="", 'County Names to hide (2)'!$D$2, Outcomes!N92),'County Names to hide (2)'!$D$2)-Outcomes!M92)/30,1)))</f>
        <v/>
      </c>
      <c r="U92" s="77" t="str">
        <f>IF(Outcomes!C92="", "", DATEDIF(Outcomes!C92, 'County Names to hide (2)'!$D$2, "m"))</f>
        <v/>
      </c>
      <c r="V92" s="77" t="str">
        <f>IF(OR(A92="", M92="", N92=""), "",
   IF(AND(
         N92 &gt;= 'County Names to hide (2)'!$C$2,
         N92 &lt;= 'County Names to hide (2)'!$D$2
      ),
      "Yes",
      "No"
   )
)</f>
        <v/>
      </c>
      <c r="W92" s="1"/>
      <c r="X92" s="1"/>
      <c r="Y92" s="1"/>
      <c r="Z92" s="1"/>
      <c r="AA92" s="1"/>
      <c r="AB92" s="1"/>
      <c r="AC92" s="1"/>
      <c r="AD92" s="1"/>
    </row>
    <row r="93" spans="1:30" x14ac:dyDescent="0.35">
      <c r="A93" s="1"/>
      <c r="B93" s="1"/>
      <c r="C93" s="1"/>
      <c r="D93" s="1"/>
      <c r="E93" s="1"/>
      <c r="F93" s="1"/>
      <c r="G93" s="1"/>
      <c r="H93" s="1"/>
      <c r="I93" s="1"/>
      <c r="J93" s="1"/>
      <c r="K93" s="1"/>
      <c r="L93" s="77" t="str">
        <f t="shared" si="1"/>
        <v>Yes</v>
      </c>
      <c r="M93" s="4"/>
      <c r="N93" s="4"/>
      <c r="O93" s="77" t="str">
        <f>IF(OR(A93="", M93=""), "",
   IF(AND(
         M93 &lt;= 'County Names to hide (2)'!$D$2,
         OR(N93="", N93 &gt;= 'County Names to hide (2)'!$C$2)
      ),
      "Yes",
      "No"
   )
)</f>
        <v/>
      </c>
      <c r="P93" s="4"/>
      <c r="Q93" s="4"/>
      <c r="R93" s="4"/>
      <c r="S93" s="4"/>
      <c r="T93" s="77" t="str">
        <f>IF(Outcomes!M93="","",
   IF(AND(Outcomes!N93&lt;&gt;"",Outcomes!N93&lt;'County Names to hide (2)'!$C$2),0,
      ROUND((MIN(IF(Outcomes!N93="", 'County Names to hide (2)'!$D$2, Outcomes!N93),'County Names to hide (2)'!$D$2)-Outcomes!M93)/30,1)))</f>
        <v/>
      </c>
      <c r="U93" s="77" t="str">
        <f>IF(Outcomes!C93="", "", DATEDIF(Outcomes!C93, 'County Names to hide (2)'!$D$2, "m"))</f>
        <v/>
      </c>
      <c r="V93" s="77" t="str">
        <f>IF(OR(A93="", M93="", N93=""), "",
   IF(AND(
         N93 &gt;= 'County Names to hide (2)'!$C$2,
         N93 &lt;= 'County Names to hide (2)'!$D$2
      ),
      "Yes",
      "No"
   )
)</f>
        <v/>
      </c>
      <c r="W93" s="1"/>
      <c r="X93" s="1"/>
      <c r="Y93" s="1"/>
      <c r="Z93" s="1"/>
      <c r="AA93" s="1"/>
      <c r="AB93" s="1"/>
      <c r="AC93" s="1"/>
      <c r="AD93" s="1"/>
    </row>
    <row r="94" spans="1:30" x14ac:dyDescent="0.35">
      <c r="A94" s="1"/>
      <c r="B94" s="1"/>
      <c r="C94" s="1"/>
      <c r="D94" s="1"/>
      <c r="E94" s="1"/>
      <c r="F94" s="1"/>
      <c r="G94" s="1"/>
      <c r="H94" s="1"/>
      <c r="I94" s="1"/>
      <c r="J94" s="1"/>
      <c r="K94" s="1"/>
      <c r="L94" s="77" t="str">
        <f t="shared" si="1"/>
        <v>Yes</v>
      </c>
      <c r="M94" s="4"/>
      <c r="N94" s="4"/>
      <c r="O94" s="77" t="str">
        <f>IF(OR(A94="", M94=""), "",
   IF(AND(
         M94 &lt;= 'County Names to hide (2)'!$D$2,
         OR(N94="", N94 &gt;= 'County Names to hide (2)'!$C$2)
      ),
      "Yes",
      "No"
   )
)</f>
        <v/>
      </c>
      <c r="P94" s="4"/>
      <c r="Q94" s="4"/>
      <c r="R94" s="4"/>
      <c r="S94" s="4"/>
      <c r="T94" s="77" t="str">
        <f>IF(Outcomes!M94="","",
   IF(AND(Outcomes!N94&lt;&gt;"",Outcomes!N94&lt;'County Names to hide (2)'!$C$2),0,
      ROUND((MIN(IF(Outcomes!N94="", 'County Names to hide (2)'!$D$2, Outcomes!N94),'County Names to hide (2)'!$D$2)-Outcomes!M94)/30,1)))</f>
        <v/>
      </c>
      <c r="U94" s="77" t="str">
        <f>IF(Outcomes!C94="", "", DATEDIF(Outcomes!C94, 'County Names to hide (2)'!$D$2, "m"))</f>
        <v/>
      </c>
      <c r="V94" s="77" t="str">
        <f>IF(OR(A94="", M94="", N94=""), "",
   IF(AND(
         N94 &gt;= 'County Names to hide (2)'!$C$2,
         N94 &lt;= 'County Names to hide (2)'!$D$2
      ),
      "Yes",
      "No"
   )
)</f>
        <v/>
      </c>
      <c r="W94" s="1"/>
      <c r="X94" s="1"/>
      <c r="Y94" s="1"/>
      <c r="Z94" s="1"/>
      <c r="AA94" s="1"/>
      <c r="AB94" s="1"/>
      <c r="AC94" s="1"/>
      <c r="AD94" s="1"/>
    </row>
    <row r="95" spans="1:30" x14ac:dyDescent="0.35">
      <c r="A95" s="1"/>
      <c r="B95" s="1"/>
      <c r="C95" s="1"/>
      <c r="D95" s="1"/>
      <c r="E95" s="1"/>
      <c r="F95" s="1"/>
      <c r="G95" s="1"/>
      <c r="H95" s="1"/>
      <c r="I95" s="1"/>
      <c r="J95" s="1"/>
      <c r="K95" s="1"/>
      <c r="L95" s="77" t="str">
        <f t="shared" si="1"/>
        <v>Yes</v>
      </c>
      <c r="M95" s="4"/>
      <c r="N95" s="4"/>
      <c r="O95" s="77" t="str">
        <f>IF(OR(A95="", M95=""), "",
   IF(AND(
         M95 &lt;= 'County Names to hide (2)'!$D$2,
         OR(N95="", N95 &gt;= 'County Names to hide (2)'!$C$2)
      ),
      "Yes",
      "No"
   )
)</f>
        <v/>
      </c>
      <c r="P95" s="4"/>
      <c r="Q95" s="4"/>
      <c r="R95" s="4"/>
      <c r="S95" s="4"/>
      <c r="T95" s="77" t="str">
        <f>IF(Outcomes!M95="","",
   IF(AND(Outcomes!N95&lt;&gt;"",Outcomes!N95&lt;'County Names to hide (2)'!$C$2),0,
      ROUND((MIN(IF(Outcomes!N95="", 'County Names to hide (2)'!$D$2, Outcomes!N95),'County Names to hide (2)'!$D$2)-Outcomes!M95)/30,1)))</f>
        <v/>
      </c>
      <c r="U95" s="77" t="str">
        <f>IF(Outcomes!C95="", "", DATEDIF(Outcomes!C95, 'County Names to hide (2)'!$D$2, "m"))</f>
        <v/>
      </c>
      <c r="V95" s="77" t="str">
        <f>IF(OR(A95="", M95="", N95=""), "",
   IF(AND(
         N95 &gt;= 'County Names to hide (2)'!$C$2,
         N95 &lt;= 'County Names to hide (2)'!$D$2
      ),
      "Yes",
      "No"
   )
)</f>
        <v/>
      </c>
      <c r="W95" s="1"/>
      <c r="X95" s="1"/>
      <c r="Y95" s="1"/>
      <c r="Z95" s="1"/>
      <c r="AA95" s="1"/>
      <c r="AB95" s="1"/>
      <c r="AC95" s="1"/>
      <c r="AD95" s="1"/>
    </row>
    <row r="96" spans="1:30" x14ac:dyDescent="0.35">
      <c r="A96" s="1"/>
      <c r="B96" s="1"/>
      <c r="C96" s="1"/>
      <c r="D96" s="1"/>
      <c r="E96" s="1"/>
      <c r="F96" s="1"/>
      <c r="G96" s="1"/>
      <c r="H96" s="1"/>
      <c r="I96" s="1"/>
      <c r="J96" s="1"/>
      <c r="K96" s="1"/>
      <c r="L96" s="77" t="str">
        <f t="shared" si="1"/>
        <v>Yes</v>
      </c>
      <c r="M96" s="4"/>
      <c r="N96" s="4"/>
      <c r="O96" s="77" t="str">
        <f>IF(OR(A96="", M96=""), "",
   IF(AND(
         M96 &lt;= 'County Names to hide (2)'!$D$2,
         OR(N96="", N96 &gt;= 'County Names to hide (2)'!$C$2)
      ),
      "Yes",
      "No"
   )
)</f>
        <v/>
      </c>
      <c r="P96" s="4"/>
      <c r="Q96" s="4"/>
      <c r="R96" s="4"/>
      <c r="S96" s="4"/>
      <c r="T96" s="77" t="str">
        <f>IF(Outcomes!M96="","",
   IF(AND(Outcomes!N96&lt;&gt;"",Outcomes!N96&lt;'County Names to hide (2)'!$C$2),0,
      ROUND((MIN(IF(Outcomes!N96="", 'County Names to hide (2)'!$D$2, Outcomes!N96),'County Names to hide (2)'!$D$2)-Outcomes!M96)/30,1)))</f>
        <v/>
      </c>
      <c r="U96" s="77" t="str">
        <f>IF(Outcomes!C96="", "", DATEDIF(Outcomes!C96, 'County Names to hide (2)'!$D$2, "m"))</f>
        <v/>
      </c>
      <c r="V96" s="77" t="str">
        <f>IF(OR(A96="", M96="", N96=""), "",
   IF(AND(
         N96 &gt;= 'County Names to hide (2)'!$C$2,
         N96 &lt;= 'County Names to hide (2)'!$D$2
      ),
      "Yes",
      "No"
   )
)</f>
        <v/>
      </c>
      <c r="W96" s="1"/>
      <c r="X96" s="1"/>
      <c r="Y96" s="1"/>
      <c r="Z96" s="1"/>
      <c r="AA96" s="1"/>
      <c r="AB96" s="1"/>
      <c r="AC96" s="1"/>
      <c r="AD96" s="1"/>
    </row>
    <row r="97" spans="1:30" x14ac:dyDescent="0.35">
      <c r="A97" s="1"/>
      <c r="B97" s="1"/>
      <c r="C97" s="1"/>
      <c r="D97" s="1"/>
      <c r="E97" s="1"/>
      <c r="F97" s="1"/>
      <c r="G97" s="1"/>
      <c r="H97" s="1"/>
      <c r="I97" s="1"/>
      <c r="J97" s="1"/>
      <c r="K97" s="1"/>
      <c r="L97" s="77" t="str">
        <f t="shared" si="1"/>
        <v>Yes</v>
      </c>
      <c r="M97" s="4"/>
      <c r="N97" s="4"/>
      <c r="O97" s="77" t="str">
        <f>IF(OR(A97="", M97=""), "",
   IF(AND(
         M97 &lt;= 'County Names to hide (2)'!$D$2,
         OR(N97="", N97 &gt;= 'County Names to hide (2)'!$C$2)
      ),
      "Yes",
      "No"
   )
)</f>
        <v/>
      </c>
      <c r="P97" s="4"/>
      <c r="Q97" s="4"/>
      <c r="R97" s="4"/>
      <c r="S97" s="4"/>
      <c r="T97" s="77" t="str">
        <f>IF(Outcomes!M97="","",
   IF(AND(Outcomes!N97&lt;&gt;"",Outcomes!N97&lt;'County Names to hide (2)'!$C$2),0,
      ROUND((MIN(IF(Outcomes!N97="", 'County Names to hide (2)'!$D$2, Outcomes!N97),'County Names to hide (2)'!$D$2)-Outcomes!M97)/30,1)))</f>
        <v/>
      </c>
      <c r="U97" s="77" t="str">
        <f>IF(Outcomes!C97="", "", DATEDIF(Outcomes!C97, 'County Names to hide (2)'!$D$2, "m"))</f>
        <v/>
      </c>
      <c r="V97" s="77" t="str">
        <f>IF(OR(A97="", M97="", N97=""), "",
   IF(AND(
         N97 &gt;= 'County Names to hide (2)'!$C$2,
         N97 &lt;= 'County Names to hide (2)'!$D$2
      ),
      "Yes",
      "No"
   )
)</f>
        <v/>
      </c>
      <c r="W97" s="1"/>
      <c r="X97" s="1"/>
      <c r="Y97" s="1"/>
      <c r="Z97" s="1"/>
      <c r="AA97" s="1"/>
      <c r="AB97" s="1"/>
      <c r="AC97" s="1"/>
      <c r="AD97" s="1"/>
    </row>
    <row r="98" spans="1:30" x14ac:dyDescent="0.35">
      <c r="A98" s="1"/>
      <c r="B98" s="1"/>
      <c r="C98" s="1"/>
      <c r="D98" s="1"/>
      <c r="E98" s="1"/>
      <c r="F98" s="1"/>
      <c r="G98" s="1"/>
      <c r="H98" s="1"/>
      <c r="I98" s="1"/>
      <c r="J98" s="1"/>
      <c r="K98" s="1"/>
      <c r="L98" s="77" t="str">
        <f t="shared" si="1"/>
        <v>Yes</v>
      </c>
      <c r="M98" s="4"/>
      <c r="N98" s="4"/>
      <c r="O98" s="77" t="str">
        <f>IF(OR(A98="", M98=""), "",
   IF(AND(
         M98 &lt;= 'County Names to hide (2)'!$D$2,
         OR(N98="", N98 &gt;= 'County Names to hide (2)'!$C$2)
      ),
      "Yes",
      "No"
   )
)</f>
        <v/>
      </c>
      <c r="P98" s="4"/>
      <c r="Q98" s="4"/>
      <c r="R98" s="4"/>
      <c r="S98" s="4"/>
      <c r="T98" s="77" t="str">
        <f>IF(Outcomes!M98="","",
   IF(AND(Outcomes!N98&lt;&gt;"",Outcomes!N98&lt;'County Names to hide (2)'!$C$2),0,
      ROUND((MIN(IF(Outcomes!N98="", 'County Names to hide (2)'!$D$2, Outcomes!N98),'County Names to hide (2)'!$D$2)-Outcomes!M98)/30,1)))</f>
        <v/>
      </c>
      <c r="U98" s="77" t="str">
        <f>IF(Outcomes!C98="", "", DATEDIF(Outcomes!C98, 'County Names to hide (2)'!$D$2, "m"))</f>
        <v/>
      </c>
      <c r="V98" s="77" t="str">
        <f>IF(OR(A98="", M98="", N98=""), "",
   IF(AND(
         N98 &gt;= 'County Names to hide (2)'!$C$2,
         N98 &lt;= 'County Names to hide (2)'!$D$2
      ),
      "Yes",
      "No"
   )
)</f>
        <v/>
      </c>
      <c r="W98" s="1"/>
      <c r="X98" s="1"/>
      <c r="Y98" s="1"/>
      <c r="Z98" s="1"/>
      <c r="AA98" s="1"/>
      <c r="AB98" s="1"/>
      <c r="AC98" s="1"/>
      <c r="AD98" s="1"/>
    </row>
    <row r="99" spans="1:30" x14ac:dyDescent="0.35">
      <c r="A99" s="1"/>
      <c r="B99" s="1"/>
      <c r="C99" s="1"/>
      <c r="D99" s="1"/>
      <c r="E99" s="1"/>
      <c r="F99" s="1"/>
      <c r="G99" s="1"/>
      <c r="H99" s="1"/>
      <c r="I99" s="1"/>
      <c r="J99" s="1"/>
      <c r="K99" s="1"/>
      <c r="L99" s="77" t="str">
        <f t="shared" si="1"/>
        <v>Yes</v>
      </c>
      <c r="M99" s="4"/>
      <c r="N99" s="4"/>
      <c r="O99" s="77" t="str">
        <f>IF(OR(A99="", M99=""), "",
   IF(AND(
         M99 &lt;= 'County Names to hide (2)'!$D$2,
         OR(N99="", N99 &gt;= 'County Names to hide (2)'!$C$2)
      ),
      "Yes",
      "No"
   )
)</f>
        <v/>
      </c>
      <c r="P99" s="4"/>
      <c r="Q99" s="4"/>
      <c r="R99" s="4"/>
      <c r="S99" s="4"/>
      <c r="T99" s="77" t="str">
        <f>IF(Outcomes!M99="","",
   IF(AND(Outcomes!N99&lt;&gt;"",Outcomes!N99&lt;'County Names to hide (2)'!$C$2),0,
      ROUND((MIN(IF(Outcomes!N99="", 'County Names to hide (2)'!$D$2, Outcomes!N99),'County Names to hide (2)'!$D$2)-Outcomes!M99)/30,1)))</f>
        <v/>
      </c>
      <c r="U99" s="77" t="str">
        <f>IF(Outcomes!C99="", "", DATEDIF(Outcomes!C99, 'County Names to hide (2)'!$D$2, "m"))</f>
        <v/>
      </c>
      <c r="V99" s="77" t="str">
        <f>IF(OR(A99="", M99="", N99=""), "",
   IF(AND(
         N99 &gt;= 'County Names to hide (2)'!$C$2,
         N99 &lt;= 'County Names to hide (2)'!$D$2
      ),
      "Yes",
      "No"
   )
)</f>
        <v/>
      </c>
      <c r="W99" s="1"/>
      <c r="X99" s="1"/>
      <c r="Y99" s="1"/>
      <c r="Z99" s="1"/>
      <c r="AA99" s="1"/>
      <c r="AB99" s="1"/>
      <c r="AC99" s="1"/>
      <c r="AD99" s="1"/>
    </row>
    <row r="100" spans="1:30" x14ac:dyDescent="0.35">
      <c r="A100" s="1"/>
      <c r="B100" s="1"/>
      <c r="C100" s="1"/>
      <c r="D100" s="1"/>
      <c r="E100" s="1"/>
      <c r="F100" s="1"/>
      <c r="G100" s="1"/>
      <c r="H100" s="1"/>
      <c r="I100" s="1"/>
      <c r="J100" s="1"/>
      <c r="K100" s="1"/>
      <c r="L100" s="77" t="str">
        <f t="shared" si="1"/>
        <v>Yes</v>
      </c>
      <c r="M100" s="4"/>
      <c r="N100" s="4"/>
      <c r="O100" s="77" t="str">
        <f>IF(OR(A100="", M100=""), "",
   IF(AND(
         M100 &lt;= 'County Names to hide (2)'!$D$2,
         OR(N100="", N100 &gt;= 'County Names to hide (2)'!$C$2)
      ),
      "Yes",
      "No"
   )
)</f>
        <v/>
      </c>
      <c r="P100" s="4"/>
      <c r="Q100" s="4"/>
      <c r="R100" s="4"/>
      <c r="S100" s="4"/>
      <c r="T100" s="77" t="str">
        <f>IF(Outcomes!M100="","",
   IF(AND(Outcomes!N100&lt;&gt;"",Outcomes!N100&lt;'County Names to hide (2)'!$C$2),0,
      ROUND((MIN(IF(Outcomes!N100="", 'County Names to hide (2)'!$D$2, Outcomes!N100),'County Names to hide (2)'!$D$2)-Outcomes!M100)/30,1)))</f>
        <v/>
      </c>
      <c r="U100" s="77" t="str">
        <f>IF(Outcomes!C100="", "", DATEDIF(Outcomes!C100, 'County Names to hide (2)'!$D$2, "m"))</f>
        <v/>
      </c>
      <c r="V100" s="77" t="str">
        <f>IF(OR(A100="", M100="", N100=""), "",
   IF(AND(
         N100 &gt;= 'County Names to hide (2)'!$C$2,
         N100 &lt;= 'County Names to hide (2)'!$D$2
      ),
      "Yes",
      "No"
   )
)</f>
        <v/>
      </c>
      <c r="W100" s="1"/>
      <c r="X100" s="1"/>
      <c r="Y100" s="1"/>
      <c r="Z100" s="1"/>
      <c r="AA100" s="1"/>
      <c r="AB100" s="1"/>
      <c r="AC100" s="1"/>
      <c r="AD100" s="1"/>
    </row>
    <row r="101" spans="1:30" x14ac:dyDescent="0.35">
      <c r="A101" s="1"/>
      <c r="B101" s="1"/>
      <c r="C101" s="1"/>
      <c r="D101" s="1"/>
      <c r="E101" s="1"/>
      <c r="F101" s="1"/>
      <c r="G101" s="1"/>
      <c r="H101" s="1"/>
      <c r="I101" s="1"/>
      <c r="J101" s="1"/>
      <c r="K101" s="1"/>
      <c r="L101" s="77" t="str">
        <f t="shared" si="1"/>
        <v>Yes</v>
      </c>
      <c r="M101" s="4"/>
      <c r="N101" s="4"/>
      <c r="O101" s="77" t="str">
        <f>IF(OR(A101="", M101=""), "",
   IF(AND(
         M101 &lt;= 'County Names to hide (2)'!$D$2,
         OR(N101="", N101 &gt;= 'County Names to hide (2)'!$C$2)
      ),
      "Yes",
      "No"
   )
)</f>
        <v/>
      </c>
      <c r="P101" s="4"/>
      <c r="Q101" s="4"/>
      <c r="R101" s="4"/>
      <c r="S101" s="4"/>
      <c r="T101" s="77" t="str">
        <f>IF(Outcomes!M101="","",
   IF(AND(Outcomes!N101&lt;&gt;"",Outcomes!N101&lt;'County Names to hide (2)'!$C$2),0,
      ROUND((MIN(IF(Outcomes!N101="", 'County Names to hide (2)'!$D$2, Outcomes!N101),'County Names to hide (2)'!$D$2)-Outcomes!M101)/30,1)))</f>
        <v/>
      </c>
      <c r="U101" s="77" t="str">
        <f>IF(Outcomes!C101="", "", DATEDIF(Outcomes!C101, 'County Names to hide (2)'!$D$2, "m"))</f>
        <v/>
      </c>
      <c r="V101" s="77" t="str">
        <f>IF(OR(A101="", M101="", N101=""), "",
   IF(AND(
         N101 &gt;= 'County Names to hide (2)'!$C$2,
         N101 &lt;= 'County Names to hide (2)'!$D$2
      ),
      "Yes",
      "No"
   )
)</f>
        <v/>
      </c>
      <c r="W101" s="1"/>
      <c r="X101" s="1"/>
      <c r="Y101" s="1"/>
      <c r="Z101" s="1"/>
      <c r="AA101" s="1"/>
      <c r="AB101" s="1"/>
      <c r="AC101" s="1"/>
      <c r="AD101" s="1"/>
    </row>
    <row r="102" spans="1:30" x14ac:dyDescent="0.35">
      <c r="A102" s="1"/>
      <c r="B102" s="1"/>
      <c r="C102" s="1"/>
      <c r="D102" s="1"/>
      <c r="E102" s="1"/>
      <c r="F102" s="1"/>
      <c r="G102" s="1"/>
      <c r="H102" s="1"/>
      <c r="I102" s="1"/>
      <c r="J102" s="1"/>
      <c r="K102" s="1"/>
      <c r="L102" s="77" t="str">
        <f t="shared" si="1"/>
        <v>Yes</v>
      </c>
      <c r="M102" s="4"/>
      <c r="N102" s="4"/>
      <c r="O102" s="77" t="str">
        <f>IF(OR(A102="", M102=""), "",
   IF(AND(
         M102 &lt;= 'County Names to hide (2)'!$D$2,
         OR(N102="", N102 &gt;= 'County Names to hide (2)'!$C$2)
      ),
      "Yes",
      "No"
   )
)</f>
        <v/>
      </c>
      <c r="P102" s="4"/>
      <c r="Q102" s="4"/>
      <c r="R102" s="4"/>
      <c r="S102" s="4"/>
      <c r="T102" s="77" t="str">
        <f>IF(Outcomes!M102="","",
   IF(AND(Outcomes!N102&lt;&gt;"",Outcomes!N102&lt;'County Names to hide (2)'!$C$2),0,
      ROUND((MIN(IF(Outcomes!N102="", 'County Names to hide (2)'!$D$2, Outcomes!N102),'County Names to hide (2)'!$D$2)-Outcomes!M102)/30,1)))</f>
        <v/>
      </c>
      <c r="U102" s="77" t="str">
        <f>IF(Outcomes!C102="", "", DATEDIF(Outcomes!C102, 'County Names to hide (2)'!$D$2, "m"))</f>
        <v/>
      </c>
      <c r="V102" s="77" t="str">
        <f>IF(OR(A102="", M102="", N102=""), "",
   IF(AND(
         N102 &gt;= 'County Names to hide (2)'!$C$2,
         N102 &lt;= 'County Names to hide (2)'!$D$2
      ),
      "Yes",
      "No"
   )
)</f>
        <v/>
      </c>
      <c r="W102" s="1"/>
      <c r="X102" s="1"/>
      <c r="Y102" s="1"/>
      <c r="Z102" s="1"/>
      <c r="AA102" s="1"/>
      <c r="AB102" s="1"/>
      <c r="AC102" s="1"/>
      <c r="AD102" s="1"/>
    </row>
    <row r="103" spans="1:30" x14ac:dyDescent="0.35">
      <c r="A103" s="1"/>
      <c r="B103" s="1"/>
      <c r="C103" s="1"/>
      <c r="D103" s="1"/>
      <c r="E103" s="1"/>
      <c r="F103" s="1"/>
      <c r="G103" s="1"/>
      <c r="H103" s="1"/>
      <c r="I103" s="1"/>
      <c r="J103" s="1"/>
      <c r="K103" s="1"/>
      <c r="L103" s="77" t="str">
        <f t="shared" si="1"/>
        <v>Yes</v>
      </c>
      <c r="M103" s="4"/>
      <c r="N103" s="4"/>
      <c r="O103" s="77" t="str">
        <f>IF(OR(A103="", M103=""), "",
   IF(AND(
         M103 &lt;= 'County Names to hide (2)'!$D$2,
         OR(N103="", N103 &gt;= 'County Names to hide (2)'!$C$2)
      ),
      "Yes",
      "No"
   )
)</f>
        <v/>
      </c>
      <c r="P103" s="4"/>
      <c r="Q103" s="4"/>
      <c r="R103" s="4"/>
      <c r="S103" s="4"/>
      <c r="T103" s="77" t="str">
        <f>IF(Outcomes!M103="","",
   IF(AND(Outcomes!N103&lt;&gt;"",Outcomes!N103&lt;'County Names to hide (2)'!$C$2),0,
      ROUND((MIN(IF(Outcomes!N103="", 'County Names to hide (2)'!$D$2, Outcomes!N103),'County Names to hide (2)'!$D$2)-Outcomes!M103)/30,1)))</f>
        <v/>
      </c>
      <c r="U103" s="77" t="str">
        <f>IF(Outcomes!C103="", "", DATEDIF(Outcomes!C103, 'County Names to hide (2)'!$D$2, "m"))</f>
        <v/>
      </c>
      <c r="V103" s="77" t="str">
        <f>IF(OR(A103="", M103="", N103=""), "",
   IF(AND(
         N103 &gt;= 'County Names to hide (2)'!$C$2,
         N103 &lt;= 'County Names to hide (2)'!$D$2
      ),
      "Yes",
      "No"
   )
)</f>
        <v/>
      </c>
      <c r="W103" s="1"/>
      <c r="X103" s="1"/>
      <c r="Y103" s="1"/>
      <c r="Z103" s="1"/>
      <c r="AA103" s="1"/>
      <c r="AB103" s="1"/>
      <c r="AC103" s="1"/>
      <c r="AD103" s="1"/>
    </row>
    <row r="104" spans="1:30" x14ac:dyDescent="0.35">
      <c r="A104" s="1"/>
      <c r="B104" s="1"/>
      <c r="C104" s="1"/>
      <c r="D104" s="1"/>
      <c r="E104" s="1"/>
      <c r="F104" s="1"/>
      <c r="G104" s="1"/>
      <c r="H104" s="1"/>
      <c r="I104" s="1"/>
      <c r="J104" s="1"/>
      <c r="K104" s="1"/>
      <c r="L104" s="77" t="str">
        <f t="shared" si="1"/>
        <v>Yes</v>
      </c>
      <c r="M104" s="4"/>
      <c r="N104" s="4"/>
      <c r="O104" s="77" t="str">
        <f>IF(OR(A104="", M104=""), "",
   IF(AND(
         M104 &lt;= 'County Names to hide (2)'!$D$2,
         OR(N104="", N104 &gt;= 'County Names to hide (2)'!$C$2)
      ),
      "Yes",
      "No"
   )
)</f>
        <v/>
      </c>
      <c r="P104" s="4"/>
      <c r="Q104" s="4"/>
      <c r="R104" s="4"/>
      <c r="S104" s="4"/>
      <c r="T104" s="77" t="str">
        <f>IF(Outcomes!M104="","",
   IF(AND(Outcomes!N104&lt;&gt;"",Outcomes!N104&lt;'County Names to hide (2)'!$C$2),0,
      ROUND((MIN(IF(Outcomes!N104="", 'County Names to hide (2)'!$D$2, Outcomes!N104),'County Names to hide (2)'!$D$2)-Outcomes!M104)/30,1)))</f>
        <v/>
      </c>
      <c r="U104" s="77" t="str">
        <f>IF(Outcomes!C104="", "", DATEDIF(Outcomes!C104, 'County Names to hide (2)'!$D$2, "m"))</f>
        <v/>
      </c>
      <c r="V104" s="77" t="str">
        <f>IF(OR(A104="", M104="", N104=""), "",
   IF(AND(
         N104 &gt;= 'County Names to hide (2)'!$C$2,
         N104 &lt;= 'County Names to hide (2)'!$D$2
      ),
      "Yes",
      "No"
   )
)</f>
        <v/>
      </c>
      <c r="W104" s="1"/>
      <c r="X104" s="1"/>
      <c r="Y104" s="1"/>
      <c r="Z104" s="1"/>
      <c r="AA104" s="1"/>
      <c r="AB104" s="1"/>
      <c r="AC104" s="1"/>
      <c r="AD104" s="1"/>
    </row>
    <row r="105" spans="1:30" x14ac:dyDescent="0.35">
      <c r="A105" s="1"/>
      <c r="B105" s="1"/>
      <c r="C105" s="1"/>
      <c r="D105" s="1"/>
      <c r="E105" s="1"/>
      <c r="F105" s="1"/>
      <c r="G105" s="1"/>
      <c r="H105" s="1"/>
      <c r="I105" s="1"/>
      <c r="J105" s="1"/>
      <c r="K105" s="1"/>
      <c r="L105" s="77" t="str">
        <f t="shared" si="1"/>
        <v>Yes</v>
      </c>
      <c r="M105" s="4"/>
      <c r="N105" s="4"/>
      <c r="O105" s="77" t="str">
        <f>IF(OR(A105="", M105=""), "",
   IF(AND(
         M105 &lt;= 'County Names to hide (2)'!$D$2,
         OR(N105="", N105 &gt;= 'County Names to hide (2)'!$C$2)
      ),
      "Yes",
      "No"
   )
)</f>
        <v/>
      </c>
      <c r="P105" s="4"/>
      <c r="Q105" s="4"/>
      <c r="R105" s="4"/>
      <c r="S105" s="4"/>
      <c r="T105" s="77" t="str">
        <f>IF(Outcomes!M105="","",
   IF(AND(Outcomes!N105&lt;&gt;"",Outcomes!N105&lt;'County Names to hide (2)'!$C$2),0,
      ROUND((MIN(IF(Outcomes!N105="", 'County Names to hide (2)'!$D$2, Outcomes!N105),'County Names to hide (2)'!$D$2)-Outcomes!M105)/30,1)))</f>
        <v/>
      </c>
      <c r="U105" s="77" t="str">
        <f>IF(Outcomes!C105="", "", DATEDIF(Outcomes!C105, 'County Names to hide (2)'!$D$2, "m"))</f>
        <v/>
      </c>
      <c r="V105" s="77" t="str">
        <f>IF(OR(A105="", M105="", N105=""), "",
   IF(AND(
         N105 &gt;= 'County Names to hide (2)'!$C$2,
         N105 &lt;= 'County Names to hide (2)'!$D$2
      ),
      "Yes",
      "No"
   )
)</f>
        <v/>
      </c>
      <c r="W105" s="1"/>
      <c r="X105" s="1"/>
      <c r="Y105" s="1"/>
      <c r="Z105" s="1"/>
      <c r="AA105" s="1"/>
      <c r="AB105" s="1"/>
      <c r="AC105" s="1"/>
      <c r="AD105" s="1"/>
    </row>
    <row r="106" spans="1:30" x14ac:dyDescent="0.35">
      <c r="A106" s="1"/>
      <c r="B106" s="1"/>
      <c r="C106" s="1"/>
      <c r="D106" s="1"/>
      <c r="E106" s="1"/>
      <c r="F106" s="1"/>
      <c r="G106" s="1"/>
      <c r="H106" s="1"/>
      <c r="I106" s="1"/>
      <c r="J106" s="1"/>
      <c r="K106" s="1"/>
      <c r="L106" s="77" t="str">
        <f t="shared" si="1"/>
        <v>Yes</v>
      </c>
      <c r="M106" s="4"/>
      <c r="N106" s="4"/>
      <c r="O106" s="77" t="str">
        <f>IF(OR(A106="", M106=""), "",
   IF(AND(
         M106 &lt;= 'County Names to hide (2)'!$D$2,
         OR(N106="", N106 &gt;= 'County Names to hide (2)'!$C$2)
      ),
      "Yes",
      "No"
   )
)</f>
        <v/>
      </c>
      <c r="P106" s="4"/>
      <c r="Q106" s="4"/>
      <c r="R106" s="4"/>
      <c r="S106" s="4"/>
      <c r="T106" s="77" t="str">
        <f>IF(Outcomes!M106="","",
   IF(AND(Outcomes!N106&lt;&gt;"",Outcomes!N106&lt;'County Names to hide (2)'!$C$2),0,
      ROUND((MIN(IF(Outcomes!N106="", 'County Names to hide (2)'!$D$2, Outcomes!N106),'County Names to hide (2)'!$D$2)-Outcomes!M106)/30,1)))</f>
        <v/>
      </c>
      <c r="U106" s="77" t="str">
        <f>IF(Outcomes!C106="", "", DATEDIF(Outcomes!C106, 'County Names to hide (2)'!$D$2, "m"))</f>
        <v/>
      </c>
      <c r="V106" s="77" t="str">
        <f>IF(OR(A106="", M106="", N106=""), "",
   IF(AND(
         N106 &gt;= 'County Names to hide (2)'!$C$2,
         N106 &lt;= 'County Names to hide (2)'!$D$2
      ),
      "Yes",
      "No"
   )
)</f>
        <v/>
      </c>
      <c r="W106" s="1"/>
      <c r="X106" s="1"/>
      <c r="Y106" s="1"/>
      <c r="Z106" s="1"/>
      <c r="AA106" s="1"/>
      <c r="AB106" s="1"/>
      <c r="AC106" s="1"/>
      <c r="AD106" s="1"/>
    </row>
    <row r="107" spans="1:30" x14ac:dyDescent="0.35">
      <c r="A107" s="1"/>
      <c r="B107" s="1"/>
      <c r="C107" s="1"/>
      <c r="D107" s="1"/>
      <c r="E107" s="1"/>
      <c r="F107" s="1"/>
      <c r="G107" s="1"/>
      <c r="H107" s="1"/>
      <c r="I107" s="1"/>
      <c r="J107" s="1"/>
      <c r="K107" s="1"/>
      <c r="L107" s="77" t="str">
        <f t="shared" si="1"/>
        <v>Yes</v>
      </c>
      <c r="M107" s="4"/>
      <c r="N107" s="4"/>
      <c r="O107" s="77" t="str">
        <f>IF(OR(A107="", M107=""), "",
   IF(AND(
         M107 &lt;= 'County Names to hide (2)'!$D$2,
         OR(N107="", N107 &gt;= 'County Names to hide (2)'!$C$2)
      ),
      "Yes",
      "No"
   )
)</f>
        <v/>
      </c>
      <c r="P107" s="4"/>
      <c r="Q107" s="4"/>
      <c r="R107" s="4"/>
      <c r="S107" s="4"/>
      <c r="T107" s="77" t="str">
        <f>IF(Outcomes!M107="","",
   IF(AND(Outcomes!N107&lt;&gt;"",Outcomes!N107&lt;'County Names to hide (2)'!$C$2),0,
      ROUND((MIN(IF(Outcomes!N107="", 'County Names to hide (2)'!$D$2, Outcomes!N107),'County Names to hide (2)'!$D$2)-Outcomes!M107)/30,1)))</f>
        <v/>
      </c>
      <c r="U107" s="77" t="str">
        <f>IF(Outcomes!C107="", "", DATEDIF(Outcomes!C107, 'County Names to hide (2)'!$D$2, "m"))</f>
        <v/>
      </c>
      <c r="V107" s="77" t="str">
        <f>IF(OR(A107="", M107="", N107=""), "",
   IF(AND(
         N107 &gt;= 'County Names to hide (2)'!$C$2,
         N107 &lt;= 'County Names to hide (2)'!$D$2
      ),
      "Yes",
      "No"
   )
)</f>
        <v/>
      </c>
      <c r="W107" s="1"/>
      <c r="X107" s="1"/>
      <c r="Y107" s="1"/>
      <c r="Z107" s="1"/>
      <c r="AA107" s="1"/>
      <c r="AB107" s="1"/>
      <c r="AC107" s="1"/>
      <c r="AD107" s="1"/>
    </row>
    <row r="108" spans="1:30" x14ac:dyDescent="0.35">
      <c r="A108" s="1"/>
      <c r="B108" s="1"/>
      <c r="C108" s="1"/>
      <c r="D108" s="1"/>
      <c r="E108" s="1"/>
      <c r="F108" s="1"/>
      <c r="G108" s="1"/>
      <c r="H108" s="1"/>
      <c r="I108" s="1"/>
      <c r="J108" s="1"/>
      <c r="K108" s="1"/>
      <c r="L108" s="77" t="str">
        <f t="shared" si="1"/>
        <v>Yes</v>
      </c>
      <c r="M108" s="4"/>
      <c r="N108" s="4"/>
      <c r="O108" s="77" t="str">
        <f>IF(OR(A108="", M108=""), "",
   IF(AND(
         M108 &lt;= 'County Names to hide (2)'!$D$2,
         OR(N108="", N108 &gt;= 'County Names to hide (2)'!$C$2)
      ),
      "Yes",
      "No"
   )
)</f>
        <v/>
      </c>
      <c r="P108" s="4"/>
      <c r="Q108" s="4"/>
      <c r="R108" s="4"/>
      <c r="S108" s="4"/>
      <c r="T108" s="77" t="str">
        <f>IF(Outcomes!M108="","",
   IF(AND(Outcomes!N108&lt;&gt;"",Outcomes!N108&lt;'County Names to hide (2)'!$C$2),0,
      ROUND((MIN(IF(Outcomes!N108="", 'County Names to hide (2)'!$D$2, Outcomes!N108),'County Names to hide (2)'!$D$2)-Outcomes!M108)/30,1)))</f>
        <v/>
      </c>
      <c r="U108" s="77" t="str">
        <f>IF(Outcomes!C108="", "", DATEDIF(Outcomes!C108, 'County Names to hide (2)'!$D$2, "m"))</f>
        <v/>
      </c>
      <c r="V108" s="77" t="str">
        <f>IF(OR(A108="", M108="", N108=""), "",
   IF(AND(
         N108 &gt;= 'County Names to hide (2)'!$C$2,
         N108 &lt;= 'County Names to hide (2)'!$D$2
      ),
      "Yes",
      "No"
   )
)</f>
        <v/>
      </c>
      <c r="W108" s="1"/>
      <c r="X108" s="1"/>
      <c r="Y108" s="1"/>
      <c r="Z108" s="1"/>
      <c r="AA108" s="1"/>
      <c r="AB108" s="1"/>
      <c r="AC108" s="1"/>
      <c r="AD108" s="1"/>
    </row>
    <row r="109" spans="1:30" x14ac:dyDescent="0.35">
      <c r="A109" s="1"/>
      <c r="B109" s="1"/>
      <c r="C109" s="1"/>
      <c r="D109" s="1"/>
      <c r="E109" s="1"/>
      <c r="F109" s="1"/>
      <c r="G109" s="1"/>
      <c r="H109" s="1"/>
      <c r="I109" s="1"/>
      <c r="J109" s="1"/>
      <c r="K109" s="1"/>
      <c r="L109" s="77" t="str">
        <f t="shared" si="1"/>
        <v>Yes</v>
      </c>
      <c r="M109" s="4"/>
      <c r="N109" s="4"/>
      <c r="O109" s="77" t="str">
        <f>IF(OR(A109="", M109=""), "",
   IF(AND(
         M109 &lt;= 'County Names to hide (2)'!$D$2,
         OR(N109="", N109 &gt;= 'County Names to hide (2)'!$C$2)
      ),
      "Yes",
      "No"
   )
)</f>
        <v/>
      </c>
      <c r="P109" s="4"/>
      <c r="Q109" s="4"/>
      <c r="R109" s="4"/>
      <c r="S109" s="4"/>
      <c r="T109" s="77" t="str">
        <f>IF(Outcomes!M109="","",
   IF(AND(Outcomes!N109&lt;&gt;"",Outcomes!N109&lt;'County Names to hide (2)'!$C$2),0,
      ROUND((MIN(IF(Outcomes!N109="", 'County Names to hide (2)'!$D$2, Outcomes!N109),'County Names to hide (2)'!$D$2)-Outcomes!M109)/30,1)))</f>
        <v/>
      </c>
      <c r="U109" s="77" t="str">
        <f>IF(Outcomes!C109="", "", DATEDIF(Outcomes!C109, 'County Names to hide (2)'!$D$2, "m"))</f>
        <v/>
      </c>
      <c r="V109" s="77" t="str">
        <f>IF(OR(A109="", M109="", N109=""), "",
   IF(AND(
         N109 &gt;= 'County Names to hide (2)'!$C$2,
         N109 &lt;= 'County Names to hide (2)'!$D$2
      ),
      "Yes",
      "No"
   )
)</f>
        <v/>
      </c>
      <c r="W109" s="1"/>
      <c r="X109" s="1"/>
      <c r="Y109" s="1"/>
      <c r="Z109" s="1"/>
      <c r="AA109" s="1"/>
      <c r="AB109" s="1"/>
      <c r="AC109" s="1"/>
      <c r="AD109" s="1"/>
    </row>
    <row r="110" spans="1:30" x14ac:dyDescent="0.35">
      <c r="A110" s="1"/>
      <c r="B110" s="1"/>
      <c r="C110" s="1"/>
      <c r="D110" s="1"/>
      <c r="E110" s="1"/>
      <c r="F110" s="1"/>
      <c r="G110" s="1"/>
      <c r="H110" s="1"/>
      <c r="I110" s="1"/>
      <c r="J110" s="1"/>
      <c r="K110" s="1"/>
      <c r="L110" s="77" t="str">
        <f t="shared" si="1"/>
        <v>Yes</v>
      </c>
      <c r="M110" s="4"/>
      <c r="N110" s="4"/>
      <c r="O110" s="77" t="str">
        <f>IF(OR(A110="", M110=""), "",
   IF(AND(
         M110 &lt;= 'County Names to hide (2)'!$D$2,
         OR(N110="", N110 &gt;= 'County Names to hide (2)'!$C$2)
      ),
      "Yes",
      "No"
   )
)</f>
        <v/>
      </c>
      <c r="P110" s="4"/>
      <c r="Q110" s="4"/>
      <c r="R110" s="4"/>
      <c r="S110" s="4"/>
      <c r="T110" s="77" t="str">
        <f>IF(Outcomes!M110="","",
   IF(AND(Outcomes!N110&lt;&gt;"",Outcomes!N110&lt;'County Names to hide (2)'!$C$2),0,
      ROUND((MIN(IF(Outcomes!N110="", 'County Names to hide (2)'!$D$2, Outcomes!N110),'County Names to hide (2)'!$D$2)-Outcomes!M110)/30,1)))</f>
        <v/>
      </c>
      <c r="U110" s="77" t="str">
        <f>IF(Outcomes!C110="", "", DATEDIF(Outcomes!C110, 'County Names to hide (2)'!$D$2, "m"))</f>
        <v/>
      </c>
      <c r="V110" s="77" t="str">
        <f>IF(OR(A110="", M110="", N110=""), "",
   IF(AND(
         N110 &gt;= 'County Names to hide (2)'!$C$2,
         N110 &lt;= 'County Names to hide (2)'!$D$2
      ),
      "Yes",
      "No"
   )
)</f>
        <v/>
      </c>
      <c r="W110" s="1"/>
      <c r="X110" s="1"/>
      <c r="Y110" s="1"/>
      <c r="Z110" s="1"/>
      <c r="AA110" s="1"/>
      <c r="AB110" s="1"/>
      <c r="AC110" s="1"/>
      <c r="AD110" s="1"/>
    </row>
    <row r="111" spans="1:30" x14ac:dyDescent="0.35">
      <c r="A111" s="1"/>
      <c r="B111" s="1"/>
      <c r="C111" s="1"/>
      <c r="D111" s="1"/>
      <c r="E111" s="1"/>
      <c r="F111" s="1"/>
      <c r="G111" s="1"/>
      <c r="H111" s="1"/>
      <c r="I111" s="1"/>
      <c r="J111" s="1"/>
      <c r="K111" s="1"/>
      <c r="L111" s="77" t="str">
        <f t="shared" si="1"/>
        <v>Yes</v>
      </c>
      <c r="M111" s="4"/>
      <c r="N111" s="4"/>
      <c r="O111" s="77" t="str">
        <f>IF(OR(A111="", M111=""), "",
   IF(AND(
         M111 &lt;= 'County Names to hide (2)'!$D$2,
         OR(N111="", N111 &gt;= 'County Names to hide (2)'!$C$2)
      ),
      "Yes",
      "No"
   )
)</f>
        <v/>
      </c>
      <c r="P111" s="4"/>
      <c r="Q111" s="4"/>
      <c r="R111" s="4"/>
      <c r="S111" s="4"/>
      <c r="T111" s="77" t="str">
        <f>IF(Outcomes!M111="","",
   IF(AND(Outcomes!N111&lt;&gt;"",Outcomes!N111&lt;'County Names to hide (2)'!$C$2),0,
      ROUND((MIN(IF(Outcomes!N111="", 'County Names to hide (2)'!$D$2, Outcomes!N111),'County Names to hide (2)'!$D$2)-Outcomes!M111)/30,1)))</f>
        <v/>
      </c>
      <c r="U111" s="77" t="str">
        <f>IF(Outcomes!C111="", "", DATEDIF(Outcomes!C111, 'County Names to hide (2)'!$D$2, "m"))</f>
        <v/>
      </c>
      <c r="V111" s="77" t="str">
        <f>IF(OR(A111="", M111="", N111=""), "",
   IF(AND(
         N111 &gt;= 'County Names to hide (2)'!$C$2,
         N111 &lt;= 'County Names to hide (2)'!$D$2
      ),
      "Yes",
      "No"
   )
)</f>
        <v/>
      </c>
      <c r="W111" s="1"/>
      <c r="X111" s="1"/>
      <c r="Y111" s="1"/>
      <c r="Z111" s="1"/>
      <c r="AA111" s="1"/>
      <c r="AB111" s="1"/>
      <c r="AC111" s="1"/>
      <c r="AD111" s="1"/>
    </row>
    <row r="112" spans="1:30" x14ac:dyDescent="0.35">
      <c r="A112" s="1"/>
      <c r="B112" s="1"/>
      <c r="C112" s="1"/>
      <c r="D112" s="1"/>
      <c r="E112" s="1"/>
      <c r="F112" s="1"/>
      <c r="G112" s="1"/>
      <c r="H112" s="1"/>
      <c r="I112" s="1"/>
      <c r="J112" s="1"/>
      <c r="K112" s="1"/>
      <c r="L112" s="77" t="str">
        <f t="shared" si="1"/>
        <v>Yes</v>
      </c>
      <c r="M112" s="4"/>
      <c r="N112" s="4"/>
      <c r="O112" s="77" t="str">
        <f>IF(OR(A112="", M112=""), "",
   IF(AND(
         M112 &lt;= 'County Names to hide (2)'!$D$2,
         OR(N112="", N112 &gt;= 'County Names to hide (2)'!$C$2)
      ),
      "Yes",
      "No"
   )
)</f>
        <v/>
      </c>
      <c r="P112" s="4"/>
      <c r="Q112" s="4"/>
      <c r="R112" s="4"/>
      <c r="S112" s="4"/>
      <c r="T112" s="77" t="str">
        <f>IF(Outcomes!M112="","",
   IF(AND(Outcomes!N112&lt;&gt;"",Outcomes!N112&lt;'County Names to hide (2)'!$C$2),0,
      ROUND((MIN(IF(Outcomes!N112="", 'County Names to hide (2)'!$D$2, Outcomes!N112),'County Names to hide (2)'!$D$2)-Outcomes!M112)/30,1)))</f>
        <v/>
      </c>
      <c r="U112" s="77" t="str">
        <f>IF(Outcomes!C112="", "", DATEDIF(Outcomes!C112, 'County Names to hide (2)'!$D$2, "m"))</f>
        <v/>
      </c>
      <c r="V112" s="77" t="str">
        <f>IF(OR(A112="", M112="", N112=""), "",
   IF(AND(
         N112 &gt;= 'County Names to hide (2)'!$C$2,
         N112 &lt;= 'County Names to hide (2)'!$D$2
      ),
      "Yes",
      "No"
   )
)</f>
        <v/>
      </c>
      <c r="W112" s="1"/>
      <c r="X112" s="1"/>
      <c r="Y112" s="1"/>
      <c r="Z112" s="1"/>
      <c r="AA112" s="1"/>
      <c r="AB112" s="1"/>
      <c r="AC112" s="1"/>
      <c r="AD112" s="1"/>
    </row>
    <row r="113" spans="1:30" x14ac:dyDescent="0.35">
      <c r="A113" s="1"/>
      <c r="B113" s="1"/>
      <c r="C113" s="1"/>
      <c r="D113" s="1"/>
      <c r="E113" s="1"/>
      <c r="F113" s="1"/>
      <c r="G113" s="1"/>
      <c r="H113" s="1"/>
      <c r="I113" s="1"/>
      <c r="J113" s="1"/>
      <c r="K113" s="1"/>
      <c r="L113" s="77" t="str">
        <f t="shared" si="1"/>
        <v>Yes</v>
      </c>
      <c r="M113" s="4"/>
      <c r="N113" s="4"/>
      <c r="O113" s="77" t="str">
        <f>IF(OR(A113="", M113=""), "",
   IF(AND(
         M113 &lt;= 'County Names to hide (2)'!$D$2,
         OR(N113="", N113 &gt;= 'County Names to hide (2)'!$C$2)
      ),
      "Yes",
      "No"
   )
)</f>
        <v/>
      </c>
      <c r="P113" s="4"/>
      <c r="Q113" s="4"/>
      <c r="R113" s="4"/>
      <c r="S113" s="4"/>
      <c r="T113" s="77" t="str">
        <f>IF(Outcomes!M113="","",
   IF(AND(Outcomes!N113&lt;&gt;"",Outcomes!N113&lt;'County Names to hide (2)'!$C$2),0,
      ROUND((MIN(IF(Outcomes!N113="", 'County Names to hide (2)'!$D$2, Outcomes!N113),'County Names to hide (2)'!$D$2)-Outcomes!M113)/30,1)))</f>
        <v/>
      </c>
      <c r="U113" s="77" t="str">
        <f>IF(Outcomes!C113="", "", DATEDIF(Outcomes!C113, 'County Names to hide (2)'!$D$2, "m"))</f>
        <v/>
      </c>
      <c r="V113" s="77" t="str">
        <f>IF(OR(A113="", M113="", N113=""), "",
   IF(AND(
         N113 &gt;= 'County Names to hide (2)'!$C$2,
         N113 &lt;= 'County Names to hide (2)'!$D$2
      ),
      "Yes",
      "No"
   )
)</f>
        <v/>
      </c>
      <c r="W113" s="1"/>
      <c r="X113" s="1"/>
      <c r="Y113" s="1"/>
      <c r="Z113" s="1"/>
      <c r="AA113" s="1"/>
      <c r="AB113" s="1"/>
      <c r="AC113" s="1"/>
      <c r="AD113" s="1"/>
    </row>
    <row r="114" spans="1:30" x14ac:dyDescent="0.35">
      <c r="A114" s="1"/>
      <c r="B114" s="1"/>
      <c r="C114" s="1"/>
      <c r="D114" s="1"/>
      <c r="E114" s="1"/>
      <c r="F114" s="1"/>
      <c r="G114" s="1"/>
      <c r="H114" s="1"/>
      <c r="I114" s="1"/>
      <c r="J114" s="1"/>
      <c r="K114" s="1"/>
      <c r="L114" s="77" t="str">
        <f t="shared" si="1"/>
        <v>Yes</v>
      </c>
      <c r="M114" s="4"/>
      <c r="N114" s="4"/>
      <c r="O114" s="77" t="str">
        <f>IF(OR(A114="", M114=""), "",
   IF(AND(
         M114 &lt;= 'County Names to hide (2)'!$D$2,
         OR(N114="", N114 &gt;= 'County Names to hide (2)'!$C$2)
      ),
      "Yes",
      "No"
   )
)</f>
        <v/>
      </c>
      <c r="P114" s="4"/>
      <c r="Q114" s="4"/>
      <c r="R114" s="4"/>
      <c r="S114" s="4"/>
      <c r="T114" s="77" t="str">
        <f>IF(Outcomes!M114="","",
   IF(AND(Outcomes!N114&lt;&gt;"",Outcomes!N114&lt;'County Names to hide (2)'!$C$2),0,
      ROUND((MIN(IF(Outcomes!N114="", 'County Names to hide (2)'!$D$2, Outcomes!N114),'County Names to hide (2)'!$D$2)-Outcomes!M114)/30,1)))</f>
        <v/>
      </c>
      <c r="U114" s="77" t="str">
        <f>IF(Outcomes!C114="", "", DATEDIF(Outcomes!C114, 'County Names to hide (2)'!$D$2, "m"))</f>
        <v/>
      </c>
      <c r="V114" s="77" t="str">
        <f>IF(OR(A114="", M114="", N114=""), "",
   IF(AND(
         N114 &gt;= 'County Names to hide (2)'!$C$2,
         N114 &lt;= 'County Names to hide (2)'!$D$2
      ),
      "Yes",
      "No"
   )
)</f>
        <v/>
      </c>
      <c r="W114" s="1"/>
      <c r="X114" s="1"/>
      <c r="Y114" s="1"/>
      <c r="Z114" s="1"/>
      <c r="AA114" s="1"/>
      <c r="AB114" s="1"/>
      <c r="AC114" s="1"/>
      <c r="AD114" s="1"/>
    </row>
    <row r="115" spans="1:30" x14ac:dyDescent="0.35">
      <c r="A115" s="1"/>
      <c r="B115" s="1"/>
      <c r="C115" s="1"/>
      <c r="D115" s="1"/>
      <c r="E115" s="1"/>
      <c r="F115" s="1"/>
      <c r="G115" s="1"/>
      <c r="H115" s="1"/>
      <c r="I115" s="1"/>
      <c r="J115" s="1"/>
      <c r="K115" s="1"/>
      <c r="L115" s="77" t="str">
        <f t="shared" si="1"/>
        <v>Yes</v>
      </c>
      <c r="M115" s="4"/>
      <c r="N115" s="4"/>
      <c r="O115" s="77" t="str">
        <f>IF(OR(A115="", M115=""), "",
   IF(AND(
         M115 &lt;= 'County Names to hide (2)'!$D$2,
         OR(N115="", N115 &gt;= 'County Names to hide (2)'!$C$2)
      ),
      "Yes",
      "No"
   )
)</f>
        <v/>
      </c>
      <c r="P115" s="4"/>
      <c r="Q115" s="4"/>
      <c r="R115" s="4"/>
      <c r="S115" s="4"/>
      <c r="T115" s="77" t="str">
        <f>IF(Outcomes!M115="","",
   IF(AND(Outcomes!N115&lt;&gt;"",Outcomes!N115&lt;'County Names to hide (2)'!$C$2),0,
      ROUND((MIN(IF(Outcomes!N115="", 'County Names to hide (2)'!$D$2, Outcomes!N115),'County Names to hide (2)'!$D$2)-Outcomes!M115)/30,1)))</f>
        <v/>
      </c>
      <c r="U115" s="77" t="str">
        <f>IF(Outcomes!C115="", "", DATEDIF(Outcomes!C115, 'County Names to hide (2)'!$D$2, "m"))</f>
        <v/>
      </c>
      <c r="V115" s="77" t="str">
        <f>IF(OR(A115="", M115="", N115=""), "",
   IF(AND(
         N115 &gt;= 'County Names to hide (2)'!$C$2,
         N115 &lt;= 'County Names to hide (2)'!$D$2
      ),
      "Yes",
      "No"
   )
)</f>
        <v/>
      </c>
      <c r="W115" s="1"/>
      <c r="X115" s="1"/>
      <c r="Y115" s="1"/>
      <c r="Z115" s="1"/>
      <c r="AA115" s="1"/>
      <c r="AB115" s="1"/>
      <c r="AC115" s="1"/>
      <c r="AD115" s="1"/>
    </row>
    <row r="116" spans="1:30" x14ac:dyDescent="0.35">
      <c r="A116" s="1"/>
      <c r="B116" s="1"/>
      <c r="C116" s="1"/>
      <c r="D116" s="1"/>
      <c r="E116" s="1"/>
      <c r="F116" s="1"/>
      <c r="G116" s="1"/>
      <c r="H116" s="1"/>
      <c r="I116" s="1"/>
      <c r="J116" s="1"/>
      <c r="K116" s="1"/>
      <c r="L116" s="77" t="str">
        <f t="shared" si="1"/>
        <v>Yes</v>
      </c>
      <c r="M116" s="4"/>
      <c r="N116" s="4"/>
      <c r="O116" s="77" t="str">
        <f>IF(OR(A116="", M116=""), "",
   IF(AND(
         M116 &lt;= 'County Names to hide (2)'!$D$2,
         OR(N116="", N116 &gt;= 'County Names to hide (2)'!$C$2)
      ),
      "Yes",
      "No"
   )
)</f>
        <v/>
      </c>
      <c r="P116" s="4"/>
      <c r="Q116" s="4"/>
      <c r="R116" s="4"/>
      <c r="S116" s="4"/>
      <c r="T116" s="77" t="str">
        <f>IF(Outcomes!M116="","",
   IF(AND(Outcomes!N116&lt;&gt;"",Outcomes!N116&lt;'County Names to hide (2)'!$C$2),0,
      ROUND((MIN(IF(Outcomes!N116="", 'County Names to hide (2)'!$D$2, Outcomes!N116),'County Names to hide (2)'!$D$2)-Outcomes!M116)/30,1)))</f>
        <v/>
      </c>
      <c r="U116" s="77" t="str">
        <f>IF(Outcomes!C116="", "", DATEDIF(Outcomes!C116, 'County Names to hide (2)'!$D$2, "m"))</f>
        <v/>
      </c>
      <c r="V116" s="77" t="str">
        <f>IF(OR(A116="", M116="", N116=""), "",
   IF(AND(
         N116 &gt;= 'County Names to hide (2)'!$C$2,
         N116 &lt;= 'County Names to hide (2)'!$D$2
      ),
      "Yes",
      "No"
   )
)</f>
        <v/>
      </c>
      <c r="W116" s="1"/>
      <c r="X116" s="1"/>
      <c r="Y116" s="1"/>
      <c r="Z116" s="1"/>
      <c r="AA116" s="1"/>
      <c r="AB116" s="1"/>
      <c r="AC116" s="1"/>
      <c r="AD116" s="1"/>
    </row>
    <row r="117" spans="1:30" x14ac:dyDescent="0.35">
      <c r="A117" s="1"/>
      <c r="B117" s="1"/>
      <c r="C117" s="1"/>
      <c r="D117" s="1"/>
      <c r="E117" s="1"/>
      <c r="F117" s="1"/>
      <c r="G117" s="1"/>
      <c r="H117" s="1"/>
      <c r="I117" s="1"/>
      <c r="J117" s="1"/>
      <c r="K117" s="1"/>
      <c r="L117" s="77" t="str">
        <f t="shared" si="1"/>
        <v>Yes</v>
      </c>
      <c r="M117" s="4"/>
      <c r="N117" s="4"/>
      <c r="O117" s="77" t="str">
        <f>IF(OR(A117="", M117=""), "",
   IF(AND(
         M117 &lt;= 'County Names to hide (2)'!$D$2,
         OR(N117="", N117 &gt;= 'County Names to hide (2)'!$C$2)
      ),
      "Yes",
      "No"
   )
)</f>
        <v/>
      </c>
      <c r="P117" s="4"/>
      <c r="Q117" s="4"/>
      <c r="R117" s="4"/>
      <c r="S117" s="4"/>
      <c r="T117" s="77" t="str">
        <f>IF(Outcomes!M117="","",
   IF(AND(Outcomes!N117&lt;&gt;"",Outcomes!N117&lt;'County Names to hide (2)'!$C$2),0,
      ROUND((MIN(IF(Outcomes!N117="", 'County Names to hide (2)'!$D$2, Outcomes!N117),'County Names to hide (2)'!$D$2)-Outcomes!M117)/30,1)))</f>
        <v/>
      </c>
      <c r="U117" s="77" t="str">
        <f>IF(Outcomes!C117="", "", DATEDIF(Outcomes!C117, 'County Names to hide (2)'!$D$2, "m"))</f>
        <v/>
      </c>
      <c r="V117" s="77" t="str">
        <f>IF(OR(A117="", M117="", N117=""), "",
   IF(AND(
         N117 &gt;= 'County Names to hide (2)'!$C$2,
         N117 &lt;= 'County Names to hide (2)'!$D$2
      ),
      "Yes",
      "No"
   )
)</f>
        <v/>
      </c>
      <c r="W117" s="1"/>
      <c r="X117" s="1"/>
      <c r="Y117" s="1"/>
      <c r="Z117" s="1"/>
      <c r="AA117" s="1"/>
      <c r="AB117" s="1"/>
      <c r="AC117" s="1"/>
      <c r="AD117" s="1"/>
    </row>
    <row r="118" spans="1:30" x14ac:dyDescent="0.35">
      <c r="A118" s="1"/>
      <c r="B118" s="1"/>
      <c r="C118" s="1"/>
      <c r="D118" s="1"/>
      <c r="E118" s="1"/>
      <c r="F118" s="1"/>
      <c r="G118" s="1"/>
      <c r="H118" s="1"/>
      <c r="I118" s="1"/>
      <c r="J118" s="1"/>
      <c r="K118" s="1"/>
      <c r="L118" s="77" t="str">
        <f t="shared" si="1"/>
        <v>Yes</v>
      </c>
      <c r="M118" s="4"/>
      <c r="N118" s="4"/>
      <c r="O118" s="77" t="str">
        <f>IF(OR(A118="", M118=""), "",
   IF(AND(
         M118 &lt;= 'County Names to hide (2)'!$D$2,
         OR(N118="", N118 &gt;= 'County Names to hide (2)'!$C$2)
      ),
      "Yes",
      "No"
   )
)</f>
        <v/>
      </c>
      <c r="P118" s="4"/>
      <c r="Q118" s="4"/>
      <c r="R118" s="4"/>
      <c r="S118" s="4"/>
      <c r="T118" s="77" t="str">
        <f>IF(Outcomes!M118="","",
   IF(AND(Outcomes!N118&lt;&gt;"",Outcomes!N118&lt;'County Names to hide (2)'!$C$2),0,
      ROUND((MIN(IF(Outcomes!N118="", 'County Names to hide (2)'!$D$2, Outcomes!N118),'County Names to hide (2)'!$D$2)-Outcomes!M118)/30,1)))</f>
        <v/>
      </c>
      <c r="U118" s="77" t="str">
        <f>IF(Outcomes!C118="", "", DATEDIF(Outcomes!C118, 'County Names to hide (2)'!$D$2, "m"))</f>
        <v/>
      </c>
      <c r="V118" s="77" t="str">
        <f>IF(OR(A118="", M118="", N118=""), "",
   IF(AND(
         N118 &gt;= 'County Names to hide (2)'!$C$2,
         N118 &lt;= 'County Names to hide (2)'!$D$2
      ),
      "Yes",
      "No"
   )
)</f>
        <v/>
      </c>
      <c r="W118" s="1"/>
      <c r="X118" s="1"/>
      <c r="Y118" s="1"/>
      <c r="Z118" s="1"/>
      <c r="AA118" s="1"/>
      <c r="AB118" s="1"/>
      <c r="AC118" s="1"/>
      <c r="AD118" s="1"/>
    </row>
    <row r="119" spans="1:30" x14ac:dyDescent="0.35">
      <c r="A119" s="1"/>
      <c r="B119" s="1"/>
      <c r="C119" s="1"/>
      <c r="D119" s="1"/>
      <c r="E119" s="1"/>
      <c r="F119" s="1"/>
      <c r="G119" s="1"/>
      <c r="H119" s="1"/>
      <c r="I119" s="1"/>
      <c r="J119" s="1"/>
      <c r="K119" s="1"/>
      <c r="L119" s="77" t="str">
        <f t="shared" si="1"/>
        <v>Yes</v>
      </c>
      <c r="M119" s="4"/>
      <c r="N119" s="4"/>
      <c r="O119" s="77" t="str">
        <f>IF(OR(A119="", M119=""), "",
   IF(AND(
         M119 &lt;= 'County Names to hide (2)'!$D$2,
         OR(N119="", N119 &gt;= 'County Names to hide (2)'!$C$2)
      ),
      "Yes",
      "No"
   )
)</f>
        <v/>
      </c>
      <c r="P119" s="4"/>
      <c r="Q119" s="4"/>
      <c r="R119" s="4"/>
      <c r="S119" s="4"/>
      <c r="T119" s="77" t="str">
        <f>IF(Outcomes!M119="","",
   IF(AND(Outcomes!N119&lt;&gt;"",Outcomes!N119&lt;'County Names to hide (2)'!$C$2),0,
      ROUND((MIN(IF(Outcomes!N119="", 'County Names to hide (2)'!$D$2, Outcomes!N119),'County Names to hide (2)'!$D$2)-Outcomes!M119)/30,1)))</f>
        <v/>
      </c>
      <c r="U119" s="77" t="str">
        <f>IF(Outcomes!C119="", "", DATEDIF(Outcomes!C119, 'County Names to hide (2)'!$D$2, "m"))</f>
        <v/>
      </c>
      <c r="V119" s="77" t="str">
        <f>IF(OR(A119="", M119="", N119=""), "",
   IF(AND(
         N119 &gt;= 'County Names to hide (2)'!$C$2,
         N119 &lt;= 'County Names to hide (2)'!$D$2
      ),
      "Yes",
      "No"
   )
)</f>
        <v/>
      </c>
      <c r="W119" s="1"/>
      <c r="X119" s="1"/>
      <c r="Y119" s="1"/>
      <c r="Z119" s="1"/>
      <c r="AA119" s="1"/>
      <c r="AB119" s="1"/>
      <c r="AC119" s="1"/>
      <c r="AD119" s="1"/>
    </row>
    <row r="120" spans="1:30" x14ac:dyDescent="0.35">
      <c r="A120" s="1"/>
      <c r="B120" s="1"/>
      <c r="C120" s="1"/>
      <c r="D120" s="1"/>
      <c r="E120" s="1"/>
      <c r="F120" s="1"/>
      <c r="G120" s="1"/>
      <c r="H120" s="1"/>
      <c r="I120" s="1"/>
      <c r="J120" s="1"/>
      <c r="K120" s="1"/>
      <c r="L120" s="77" t="str">
        <f t="shared" si="1"/>
        <v>Yes</v>
      </c>
      <c r="M120" s="4"/>
      <c r="N120" s="4"/>
      <c r="O120" s="77" t="str">
        <f>IF(OR(A120="", M120=""), "",
   IF(AND(
         M120 &lt;= 'County Names to hide (2)'!$D$2,
         OR(N120="", N120 &gt;= 'County Names to hide (2)'!$C$2)
      ),
      "Yes",
      "No"
   )
)</f>
        <v/>
      </c>
      <c r="P120" s="4"/>
      <c r="Q120" s="4"/>
      <c r="R120" s="4"/>
      <c r="S120" s="4"/>
      <c r="T120" s="77" t="str">
        <f>IF(Outcomes!M120="","",
   IF(AND(Outcomes!N120&lt;&gt;"",Outcomes!N120&lt;'County Names to hide (2)'!$C$2),0,
      ROUND((MIN(IF(Outcomes!N120="", 'County Names to hide (2)'!$D$2, Outcomes!N120),'County Names to hide (2)'!$D$2)-Outcomes!M120)/30,1)))</f>
        <v/>
      </c>
      <c r="U120" s="77" t="str">
        <f>IF(Outcomes!C120="", "", DATEDIF(Outcomes!C120, 'County Names to hide (2)'!$D$2, "m"))</f>
        <v/>
      </c>
      <c r="V120" s="77" t="str">
        <f>IF(OR(A120="", M120="", N120=""), "",
   IF(AND(
         N120 &gt;= 'County Names to hide (2)'!$C$2,
         N120 &lt;= 'County Names to hide (2)'!$D$2
      ),
      "Yes",
      "No"
   )
)</f>
        <v/>
      </c>
      <c r="W120" s="1"/>
      <c r="X120" s="1"/>
      <c r="Y120" s="1"/>
      <c r="Z120" s="1"/>
      <c r="AA120" s="1"/>
      <c r="AB120" s="1"/>
      <c r="AC120" s="1"/>
      <c r="AD120" s="1"/>
    </row>
    <row r="121" spans="1:30" x14ac:dyDescent="0.35">
      <c r="A121" s="1"/>
      <c r="B121" s="1"/>
      <c r="C121" s="1"/>
      <c r="D121" s="1"/>
      <c r="E121" s="1"/>
      <c r="F121" s="1"/>
      <c r="G121" s="1"/>
      <c r="H121" s="1"/>
      <c r="I121" s="1"/>
      <c r="J121" s="1"/>
      <c r="K121" s="1"/>
      <c r="L121" s="77" t="str">
        <f t="shared" si="1"/>
        <v>Yes</v>
      </c>
      <c r="M121" s="4"/>
      <c r="N121" s="4"/>
      <c r="O121" s="77" t="str">
        <f>IF(OR(A121="", M121=""), "",
   IF(AND(
         M121 &lt;= 'County Names to hide (2)'!$D$2,
         OR(N121="", N121 &gt;= 'County Names to hide (2)'!$C$2)
      ),
      "Yes",
      "No"
   )
)</f>
        <v/>
      </c>
      <c r="P121" s="4"/>
      <c r="Q121" s="4"/>
      <c r="R121" s="4"/>
      <c r="S121" s="4"/>
      <c r="T121" s="77" t="str">
        <f>IF(Outcomes!M121="","",
   IF(AND(Outcomes!N121&lt;&gt;"",Outcomes!N121&lt;'County Names to hide (2)'!$C$2),0,
      ROUND((MIN(IF(Outcomes!N121="", 'County Names to hide (2)'!$D$2, Outcomes!N121),'County Names to hide (2)'!$D$2)-Outcomes!M121)/30,1)))</f>
        <v/>
      </c>
      <c r="U121" s="77" t="str">
        <f>IF(Outcomes!C121="", "", DATEDIF(Outcomes!C121, 'County Names to hide (2)'!$D$2, "m"))</f>
        <v/>
      </c>
      <c r="V121" s="77" t="str">
        <f>IF(OR(A121="", M121="", N121=""), "",
   IF(AND(
         N121 &gt;= 'County Names to hide (2)'!$C$2,
         N121 &lt;= 'County Names to hide (2)'!$D$2
      ),
      "Yes",
      "No"
   )
)</f>
        <v/>
      </c>
      <c r="W121" s="1"/>
      <c r="X121" s="1"/>
      <c r="Y121" s="1"/>
      <c r="Z121" s="1"/>
      <c r="AA121" s="1"/>
      <c r="AB121" s="1"/>
      <c r="AC121" s="1"/>
      <c r="AD121" s="1"/>
    </row>
    <row r="122" spans="1:30" x14ac:dyDescent="0.35">
      <c r="A122" s="1"/>
      <c r="B122" s="1"/>
      <c r="C122" s="1"/>
      <c r="D122" s="1"/>
      <c r="E122" s="1"/>
      <c r="F122" s="1"/>
      <c r="G122" s="1"/>
      <c r="H122" s="1"/>
      <c r="I122" s="1"/>
      <c r="J122" s="1"/>
      <c r="K122" s="1"/>
      <c r="L122" s="77" t="str">
        <f t="shared" si="1"/>
        <v>Yes</v>
      </c>
      <c r="M122" s="4"/>
      <c r="N122" s="4"/>
      <c r="O122" s="77" t="str">
        <f>IF(OR(A122="", M122=""), "",
   IF(AND(
         M122 &lt;= 'County Names to hide (2)'!$D$2,
         OR(N122="", N122 &gt;= 'County Names to hide (2)'!$C$2)
      ),
      "Yes",
      "No"
   )
)</f>
        <v/>
      </c>
      <c r="P122" s="4"/>
      <c r="Q122" s="4"/>
      <c r="R122" s="4"/>
      <c r="S122" s="4"/>
      <c r="T122" s="77" t="str">
        <f>IF(Outcomes!M122="","",
   IF(AND(Outcomes!N122&lt;&gt;"",Outcomes!N122&lt;'County Names to hide (2)'!$C$2),0,
      ROUND((MIN(IF(Outcomes!N122="", 'County Names to hide (2)'!$D$2, Outcomes!N122),'County Names to hide (2)'!$D$2)-Outcomes!M122)/30,1)))</f>
        <v/>
      </c>
      <c r="U122" s="77" t="str">
        <f>IF(Outcomes!C122="", "", DATEDIF(Outcomes!C122, 'County Names to hide (2)'!$D$2, "m"))</f>
        <v/>
      </c>
      <c r="V122" s="77" t="str">
        <f>IF(OR(A122="", M122="", N122=""), "",
   IF(AND(
         N122 &gt;= 'County Names to hide (2)'!$C$2,
         N122 &lt;= 'County Names to hide (2)'!$D$2
      ),
      "Yes",
      "No"
   )
)</f>
        <v/>
      </c>
      <c r="W122" s="1"/>
      <c r="X122" s="1"/>
      <c r="Y122" s="1"/>
      <c r="Z122" s="1"/>
      <c r="AA122" s="1"/>
      <c r="AB122" s="1"/>
      <c r="AC122" s="1"/>
      <c r="AD122" s="1"/>
    </row>
    <row r="123" spans="1:30" x14ac:dyDescent="0.35">
      <c r="A123" s="1"/>
      <c r="B123" s="1"/>
      <c r="C123" s="1"/>
      <c r="D123" s="1"/>
      <c r="E123" s="1"/>
      <c r="F123" s="1"/>
      <c r="G123" s="1"/>
      <c r="H123" s="1"/>
      <c r="I123" s="1"/>
      <c r="J123" s="1"/>
      <c r="K123" s="1"/>
      <c r="L123" s="77" t="str">
        <f t="shared" si="1"/>
        <v>Yes</v>
      </c>
      <c r="M123" s="4"/>
      <c r="N123" s="4"/>
      <c r="O123" s="77" t="str">
        <f>IF(OR(A123="", M123=""), "",
   IF(AND(
         M123 &lt;= 'County Names to hide (2)'!$D$2,
         OR(N123="", N123 &gt;= 'County Names to hide (2)'!$C$2)
      ),
      "Yes",
      "No"
   )
)</f>
        <v/>
      </c>
      <c r="P123" s="4"/>
      <c r="Q123" s="4"/>
      <c r="R123" s="4"/>
      <c r="S123" s="4"/>
      <c r="T123" s="77" t="str">
        <f>IF(Outcomes!M123="","",
   IF(AND(Outcomes!N123&lt;&gt;"",Outcomes!N123&lt;'County Names to hide (2)'!$C$2),0,
      ROUND((MIN(IF(Outcomes!N123="", 'County Names to hide (2)'!$D$2, Outcomes!N123),'County Names to hide (2)'!$D$2)-Outcomes!M123)/30,1)))</f>
        <v/>
      </c>
      <c r="U123" s="77" t="str">
        <f>IF(Outcomes!C123="", "", DATEDIF(Outcomes!C123, 'County Names to hide (2)'!$D$2, "m"))</f>
        <v/>
      </c>
      <c r="V123" s="77" t="str">
        <f>IF(OR(A123="", M123="", N123=""), "",
   IF(AND(
         N123 &gt;= 'County Names to hide (2)'!$C$2,
         N123 &lt;= 'County Names to hide (2)'!$D$2
      ),
      "Yes",
      "No"
   )
)</f>
        <v/>
      </c>
      <c r="W123" s="1"/>
      <c r="X123" s="1"/>
      <c r="Y123" s="1"/>
      <c r="Z123" s="1"/>
      <c r="AA123" s="1"/>
      <c r="AB123" s="1"/>
      <c r="AC123" s="1"/>
      <c r="AD123" s="1"/>
    </row>
    <row r="124" spans="1:30" x14ac:dyDescent="0.35">
      <c r="A124" s="1"/>
      <c r="B124" s="1"/>
      <c r="C124" s="1"/>
      <c r="D124" s="1"/>
      <c r="E124" s="1"/>
      <c r="F124" s="1"/>
      <c r="G124" s="1"/>
      <c r="H124" s="1"/>
      <c r="I124" s="1"/>
      <c r="J124" s="1"/>
      <c r="K124" s="1"/>
      <c r="L124" s="77" t="str">
        <f t="shared" si="1"/>
        <v>Yes</v>
      </c>
      <c r="M124" s="4"/>
      <c r="N124" s="4"/>
      <c r="O124" s="77" t="str">
        <f>IF(OR(A124="", M124=""), "",
   IF(AND(
         M124 &lt;= 'County Names to hide (2)'!$D$2,
         OR(N124="", N124 &gt;= 'County Names to hide (2)'!$C$2)
      ),
      "Yes",
      "No"
   )
)</f>
        <v/>
      </c>
      <c r="P124" s="4"/>
      <c r="Q124" s="4"/>
      <c r="R124" s="4"/>
      <c r="S124" s="4"/>
      <c r="T124" s="77" t="str">
        <f>IF(Outcomes!M124="","",
   IF(AND(Outcomes!N124&lt;&gt;"",Outcomes!N124&lt;'County Names to hide (2)'!$C$2),0,
      ROUND((MIN(IF(Outcomes!N124="", 'County Names to hide (2)'!$D$2, Outcomes!N124),'County Names to hide (2)'!$D$2)-Outcomes!M124)/30,1)))</f>
        <v/>
      </c>
      <c r="U124" s="77" t="str">
        <f>IF(Outcomes!C124="", "", DATEDIF(Outcomes!C124, 'County Names to hide (2)'!$D$2, "m"))</f>
        <v/>
      </c>
      <c r="V124" s="77" t="str">
        <f>IF(OR(A124="", M124="", N124=""), "",
   IF(AND(
         N124 &gt;= 'County Names to hide (2)'!$C$2,
         N124 &lt;= 'County Names to hide (2)'!$D$2
      ),
      "Yes",
      "No"
   )
)</f>
        <v/>
      </c>
      <c r="W124" s="1"/>
      <c r="X124" s="1"/>
      <c r="Y124" s="1"/>
      <c r="Z124" s="1"/>
      <c r="AA124" s="1"/>
      <c r="AB124" s="1"/>
      <c r="AC124" s="1"/>
      <c r="AD124" s="1"/>
    </row>
    <row r="125" spans="1:30" x14ac:dyDescent="0.35">
      <c r="A125" s="1"/>
      <c r="B125" s="1"/>
      <c r="C125" s="1"/>
      <c r="D125" s="1"/>
      <c r="E125" s="1"/>
      <c r="F125" s="1"/>
      <c r="G125" s="1"/>
      <c r="H125" s="1"/>
      <c r="I125" s="1"/>
      <c r="J125" s="1"/>
      <c r="K125" s="1"/>
      <c r="L125" s="77" t="str">
        <f t="shared" si="1"/>
        <v>Yes</v>
      </c>
      <c r="M125" s="4"/>
      <c r="N125" s="4"/>
      <c r="O125" s="77" t="str">
        <f>IF(OR(A125="", M125=""), "",
   IF(AND(
         M125 &lt;= 'County Names to hide (2)'!$D$2,
         OR(N125="", N125 &gt;= 'County Names to hide (2)'!$C$2)
      ),
      "Yes",
      "No"
   )
)</f>
        <v/>
      </c>
      <c r="P125" s="4"/>
      <c r="Q125" s="4"/>
      <c r="R125" s="4"/>
      <c r="S125" s="4"/>
      <c r="T125" s="77" t="str">
        <f>IF(Outcomes!M125="","",
   IF(AND(Outcomes!N125&lt;&gt;"",Outcomes!N125&lt;'County Names to hide (2)'!$C$2),0,
      ROUND((MIN(IF(Outcomes!N125="", 'County Names to hide (2)'!$D$2, Outcomes!N125),'County Names to hide (2)'!$D$2)-Outcomes!M125)/30,1)))</f>
        <v/>
      </c>
      <c r="U125" s="77" t="str">
        <f>IF(Outcomes!C125="", "", DATEDIF(Outcomes!C125, 'County Names to hide (2)'!$D$2, "m"))</f>
        <v/>
      </c>
      <c r="V125" s="77" t="str">
        <f>IF(OR(A125="", M125="", N125=""), "",
   IF(AND(
         N125 &gt;= 'County Names to hide (2)'!$C$2,
         N125 &lt;= 'County Names to hide (2)'!$D$2
      ),
      "Yes",
      "No"
   )
)</f>
        <v/>
      </c>
      <c r="W125" s="1"/>
      <c r="X125" s="1"/>
      <c r="Y125" s="1"/>
      <c r="Z125" s="1"/>
      <c r="AA125" s="1"/>
      <c r="AB125" s="1"/>
      <c r="AC125" s="1"/>
      <c r="AD125" s="1"/>
    </row>
    <row r="126" spans="1:30" x14ac:dyDescent="0.35">
      <c r="A126" s="1"/>
      <c r="B126" s="1"/>
      <c r="C126" s="1"/>
      <c r="D126" s="1"/>
      <c r="E126" s="1"/>
      <c r="F126" s="1"/>
      <c r="G126" s="1"/>
      <c r="H126" s="1"/>
      <c r="I126" s="1"/>
      <c r="J126" s="1"/>
      <c r="K126" s="1"/>
      <c r="L126" s="77" t="str">
        <f t="shared" si="1"/>
        <v>Yes</v>
      </c>
      <c r="M126" s="4"/>
      <c r="N126" s="4"/>
      <c r="O126" s="77" t="str">
        <f>IF(OR(A126="", M126=""), "",
   IF(AND(
         M126 &lt;= 'County Names to hide (2)'!$D$2,
         OR(N126="", N126 &gt;= 'County Names to hide (2)'!$C$2)
      ),
      "Yes",
      "No"
   )
)</f>
        <v/>
      </c>
      <c r="P126" s="4"/>
      <c r="Q126" s="4"/>
      <c r="R126" s="4"/>
      <c r="S126" s="4"/>
      <c r="T126" s="77" t="str">
        <f>IF(Outcomes!M126="","",
   IF(AND(Outcomes!N126&lt;&gt;"",Outcomes!N126&lt;'County Names to hide (2)'!$C$2),0,
      ROUND((MIN(IF(Outcomes!N126="", 'County Names to hide (2)'!$D$2, Outcomes!N126),'County Names to hide (2)'!$D$2)-Outcomes!M126)/30,1)))</f>
        <v/>
      </c>
      <c r="U126" s="77" t="str">
        <f>IF(Outcomes!C126="", "", DATEDIF(Outcomes!C126, 'County Names to hide (2)'!$D$2, "m"))</f>
        <v/>
      </c>
      <c r="V126" s="77" t="str">
        <f>IF(OR(A126="", M126="", N126=""), "",
   IF(AND(
         N126 &gt;= 'County Names to hide (2)'!$C$2,
         N126 &lt;= 'County Names to hide (2)'!$D$2
      ),
      "Yes",
      "No"
   )
)</f>
        <v/>
      </c>
      <c r="W126" s="1"/>
      <c r="X126" s="1"/>
      <c r="Y126" s="1"/>
      <c r="Z126" s="1"/>
      <c r="AA126" s="1"/>
      <c r="AB126" s="1"/>
      <c r="AC126" s="1"/>
      <c r="AD126" s="1"/>
    </row>
    <row r="127" spans="1:30" x14ac:dyDescent="0.35">
      <c r="A127" s="1"/>
      <c r="B127" s="1"/>
      <c r="C127" s="1"/>
      <c r="D127" s="1"/>
      <c r="E127" s="1"/>
      <c r="F127" s="1"/>
      <c r="G127" s="1"/>
      <c r="H127" s="1"/>
      <c r="I127" s="1"/>
      <c r="J127" s="1"/>
      <c r="K127" s="1"/>
      <c r="L127" s="77" t="str">
        <f t="shared" si="1"/>
        <v>Yes</v>
      </c>
      <c r="M127" s="4"/>
      <c r="N127" s="4"/>
      <c r="O127" s="77" t="str">
        <f>IF(OR(A127="", M127=""), "",
   IF(AND(
         M127 &lt;= 'County Names to hide (2)'!$D$2,
         OR(N127="", N127 &gt;= 'County Names to hide (2)'!$C$2)
      ),
      "Yes",
      "No"
   )
)</f>
        <v/>
      </c>
      <c r="P127" s="4"/>
      <c r="Q127" s="4"/>
      <c r="R127" s="4"/>
      <c r="S127" s="4"/>
      <c r="T127" s="77" t="str">
        <f>IF(Outcomes!M127="","",
   IF(AND(Outcomes!N127&lt;&gt;"",Outcomes!N127&lt;'County Names to hide (2)'!$C$2),0,
      ROUND((MIN(IF(Outcomes!N127="", 'County Names to hide (2)'!$D$2, Outcomes!N127),'County Names to hide (2)'!$D$2)-Outcomes!M127)/30,1)))</f>
        <v/>
      </c>
      <c r="U127" s="77" t="str">
        <f>IF(Outcomes!C127="", "", DATEDIF(Outcomes!C127, 'County Names to hide (2)'!$D$2, "m"))</f>
        <v/>
      </c>
      <c r="V127" s="77" t="str">
        <f>IF(OR(A127="", M127="", N127=""), "",
   IF(AND(
         N127 &gt;= 'County Names to hide (2)'!$C$2,
         N127 &lt;= 'County Names to hide (2)'!$D$2
      ),
      "Yes",
      "No"
   )
)</f>
        <v/>
      </c>
      <c r="W127" s="1"/>
      <c r="X127" s="1"/>
      <c r="Y127" s="1"/>
      <c r="Z127" s="1"/>
      <c r="AA127" s="1"/>
      <c r="AB127" s="1"/>
      <c r="AC127" s="1"/>
      <c r="AD127" s="1"/>
    </row>
    <row r="128" spans="1:30" x14ac:dyDescent="0.35">
      <c r="A128" s="1"/>
      <c r="B128" s="1"/>
      <c r="C128" s="1"/>
      <c r="D128" s="1"/>
      <c r="E128" s="1"/>
      <c r="F128" s="1"/>
      <c r="G128" s="1"/>
      <c r="H128" s="1"/>
      <c r="I128" s="1"/>
      <c r="J128" s="1"/>
      <c r="K128" s="1"/>
      <c r="L128" s="77" t="str">
        <f t="shared" si="1"/>
        <v>Yes</v>
      </c>
      <c r="M128" s="4"/>
      <c r="N128" s="4"/>
      <c r="O128" s="77" t="str">
        <f>IF(OR(A128="", M128=""), "",
   IF(AND(
         M128 &lt;= 'County Names to hide (2)'!$D$2,
         OR(N128="", N128 &gt;= 'County Names to hide (2)'!$C$2)
      ),
      "Yes",
      "No"
   )
)</f>
        <v/>
      </c>
      <c r="P128" s="4"/>
      <c r="Q128" s="4"/>
      <c r="R128" s="4"/>
      <c r="S128" s="4"/>
      <c r="T128" s="77" t="str">
        <f>IF(Outcomes!M128="","",
   IF(AND(Outcomes!N128&lt;&gt;"",Outcomes!N128&lt;'County Names to hide (2)'!$C$2),0,
      ROUND((MIN(IF(Outcomes!N128="", 'County Names to hide (2)'!$D$2, Outcomes!N128),'County Names to hide (2)'!$D$2)-Outcomes!M128)/30,1)))</f>
        <v/>
      </c>
      <c r="U128" s="77" t="str">
        <f>IF(Outcomes!C128="", "", DATEDIF(Outcomes!C128, 'County Names to hide (2)'!$D$2, "m"))</f>
        <v/>
      </c>
      <c r="V128" s="77" t="str">
        <f>IF(OR(A128="", M128="", N128=""), "",
   IF(AND(
         N128 &gt;= 'County Names to hide (2)'!$C$2,
         N128 &lt;= 'County Names to hide (2)'!$D$2
      ),
      "Yes",
      "No"
   )
)</f>
        <v/>
      </c>
      <c r="W128" s="1"/>
      <c r="X128" s="1"/>
      <c r="Y128" s="1"/>
      <c r="Z128" s="1"/>
      <c r="AA128" s="1"/>
      <c r="AB128" s="1"/>
      <c r="AC128" s="1"/>
      <c r="AD128" s="1"/>
    </row>
    <row r="129" spans="1:30" x14ac:dyDescent="0.35">
      <c r="A129" s="1"/>
      <c r="B129" s="1"/>
      <c r="C129" s="1"/>
      <c r="D129" s="1"/>
      <c r="E129" s="1"/>
      <c r="F129" s="1"/>
      <c r="G129" s="1"/>
      <c r="H129" s="1"/>
      <c r="I129" s="1"/>
      <c r="J129" s="1"/>
      <c r="K129" s="1"/>
      <c r="L129" s="77" t="str">
        <f t="shared" si="1"/>
        <v>Yes</v>
      </c>
      <c r="M129" s="4"/>
      <c r="N129" s="4"/>
      <c r="O129" s="77" t="str">
        <f>IF(OR(A129="", M129=""), "",
   IF(AND(
         M129 &lt;= 'County Names to hide (2)'!$D$2,
         OR(N129="", N129 &gt;= 'County Names to hide (2)'!$C$2)
      ),
      "Yes",
      "No"
   )
)</f>
        <v/>
      </c>
      <c r="P129" s="4"/>
      <c r="Q129" s="4"/>
      <c r="R129" s="4"/>
      <c r="S129" s="4"/>
      <c r="T129" s="77" t="str">
        <f>IF(Outcomes!M129="","",
   IF(AND(Outcomes!N129&lt;&gt;"",Outcomes!N129&lt;'County Names to hide (2)'!$C$2),0,
      ROUND((MIN(IF(Outcomes!N129="", 'County Names to hide (2)'!$D$2, Outcomes!N129),'County Names to hide (2)'!$D$2)-Outcomes!M129)/30,1)))</f>
        <v/>
      </c>
      <c r="U129" s="77" t="str">
        <f>IF(Outcomes!C129="", "", DATEDIF(Outcomes!C129, 'County Names to hide (2)'!$D$2, "m"))</f>
        <v/>
      </c>
      <c r="V129" s="77" t="str">
        <f>IF(OR(A129="", M129="", N129=""), "",
   IF(AND(
         N129 &gt;= 'County Names to hide (2)'!$C$2,
         N129 &lt;= 'County Names to hide (2)'!$D$2
      ),
      "Yes",
      "No"
   )
)</f>
        <v/>
      </c>
      <c r="W129" s="1"/>
      <c r="X129" s="1"/>
      <c r="Y129" s="1"/>
      <c r="Z129" s="1"/>
      <c r="AA129" s="1"/>
      <c r="AB129" s="1"/>
      <c r="AC129" s="1"/>
      <c r="AD129" s="1"/>
    </row>
    <row r="130" spans="1:30" x14ac:dyDescent="0.35">
      <c r="A130" s="1"/>
      <c r="B130" s="1"/>
      <c r="C130" s="1"/>
      <c r="D130" s="1"/>
      <c r="E130" s="1"/>
      <c r="F130" s="1"/>
      <c r="G130" s="1"/>
      <c r="H130" s="1"/>
      <c r="I130" s="1"/>
      <c r="J130" s="1"/>
      <c r="K130" s="1"/>
      <c r="L130" s="77" t="str">
        <f t="shared" si="1"/>
        <v>Yes</v>
      </c>
      <c r="M130" s="4"/>
      <c r="N130" s="4"/>
      <c r="O130" s="77" t="str">
        <f>IF(OR(A130="", M130=""), "",
   IF(AND(
         M130 &lt;= 'County Names to hide (2)'!$D$2,
         OR(N130="", N130 &gt;= 'County Names to hide (2)'!$C$2)
      ),
      "Yes",
      "No"
   )
)</f>
        <v/>
      </c>
      <c r="P130" s="4"/>
      <c r="Q130" s="4"/>
      <c r="R130" s="4"/>
      <c r="S130" s="4"/>
      <c r="T130" s="77" t="str">
        <f>IF(Outcomes!M130="","",
   IF(AND(Outcomes!N130&lt;&gt;"",Outcomes!N130&lt;'County Names to hide (2)'!$C$2),0,
      ROUND((MIN(IF(Outcomes!N130="", 'County Names to hide (2)'!$D$2, Outcomes!N130),'County Names to hide (2)'!$D$2)-Outcomes!M130)/30,1)))</f>
        <v/>
      </c>
      <c r="U130" s="77" t="str">
        <f>IF(Outcomes!C130="", "", DATEDIF(Outcomes!C130, 'County Names to hide (2)'!$D$2, "m"))</f>
        <v/>
      </c>
      <c r="V130" s="77" t="str">
        <f>IF(OR(A130="", M130="", N130=""), "",
   IF(AND(
         N130 &gt;= 'County Names to hide (2)'!$C$2,
         N130 &lt;= 'County Names to hide (2)'!$D$2
      ),
      "Yes",
      "No"
   )
)</f>
        <v/>
      </c>
      <c r="W130" s="1"/>
      <c r="X130" s="1"/>
      <c r="Y130" s="1"/>
      <c r="Z130" s="1"/>
      <c r="AA130" s="1"/>
      <c r="AB130" s="1"/>
      <c r="AC130" s="1"/>
      <c r="AD130" s="1"/>
    </row>
    <row r="131" spans="1:30" x14ac:dyDescent="0.35">
      <c r="A131" s="1"/>
      <c r="B131" s="1"/>
      <c r="C131" s="1"/>
      <c r="D131" s="1"/>
      <c r="E131" s="1"/>
      <c r="F131" s="1"/>
      <c r="G131" s="1"/>
      <c r="H131" s="1"/>
      <c r="I131" s="1"/>
      <c r="J131" s="1"/>
      <c r="K131" s="1"/>
      <c r="L131" s="77" t="str">
        <f t="shared" si="1"/>
        <v>Yes</v>
      </c>
      <c r="M131" s="4"/>
      <c r="N131" s="4"/>
      <c r="O131" s="77" t="str">
        <f>IF(OR(A131="", M131=""), "",
   IF(AND(
         M131 &lt;= 'County Names to hide (2)'!$D$2,
         OR(N131="", N131 &gt;= 'County Names to hide (2)'!$C$2)
      ),
      "Yes",
      "No"
   )
)</f>
        <v/>
      </c>
      <c r="P131" s="4"/>
      <c r="Q131" s="4"/>
      <c r="R131" s="4"/>
      <c r="S131" s="4"/>
      <c r="T131" s="77" t="str">
        <f>IF(Outcomes!M131="","",
   IF(AND(Outcomes!N131&lt;&gt;"",Outcomes!N131&lt;'County Names to hide (2)'!$C$2),0,
      ROUND((MIN(IF(Outcomes!N131="", 'County Names to hide (2)'!$D$2, Outcomes!N131),'County Names to hide (2)'!$D$2)-Outcomes!M131)/30,1)))</f>
        <v/>
      </c>
      <c r="U131" s="77" t="str">
        <f>IF(Outcomes!C131="", "", DATEDIF(Outcomes!C131, 'County Names to hide (2)'!$D$2, "m"))</f>
        <v/>
      </c>
      <c r="V131" s="77" t="str">
        <f>IF(OR(A131="", M131="", N131=""), "",
   IF(AND(
         N131 &gt;= 'County Names to hide (2)'!$C$2,
         N131 &lt;= 'County Names to hide (2)'!$D$2
      ),
      "Yes",
      "No"
   )
)</f>
        <v/>
      </c>
      <c r="W131" s="1"/>
      <c r="X131" s="1"/>
      <c r="Y131" s="1"/>
      <c r="Z131" s="1"/>
      <c r="AA131" s="1"/>
      <c r="AB131" s="1"/>
      <c r="AC131" s="1"/>
      <c r="AD131" s="1"/>
    </row>
    <row r="132" spans="1:30" x14ac:dyDescent="0.35">
      <c r="A132" s="1"/>
      <c r="B132" s="1"/>
      <c r="C132" s="1"/>
      <c r="D132" s="1"/>
      <c r="E132" s="1"/>
      <c r="F132" s="1"/>
      <c r="G132" s="1"/>
      <c r="H132" s="1"/>
      <c r="I132" s="1"/>
      <c r="J132" s="1"/>
      <c r="K132" s="1"/>
      <c r="L132" s="77" t="str">
        <f t="shared" si="1"/>
        <v>Yes</v>
      </c>
      <c r="M132" s="4"/>
      <c r="N132" s="4"/>
      <c r="O132" s="77" t="str">
        <f>IF(OR(A132="", M132=""), "",
   IF(AND(
         M132 &lt;= 'County Names to hide (2)'!$D$2,
         OR(N132="", N132 &gt;= 'County Names to hide (2)'!$C$2)
      ),
      "Yes",
      "No"
   )
)</f>
        <v/>
      </c>
      <c r="P132" s="4"/>
      <c r="Q132" s="4"/>
      <c r="R132" s="4"/>
      <c r="S132" s="4"/>
      <c r="T132" s="77" t="str">
        <f>IF(Outcomes!M132="","",
   IF(AND(Outcomes!N132&lt;&gt;"",Outcomes!N132&lt;'County Names to hide (2)'!$C$2),0,
      ROUND((MIN(IF(Outcomes!N132="", 'County Names to hide (2)'!$D$2, Outcomes!N132),'County Names to hide (2)'!$D$2)-Outcomes!M132)/30,1)))</f>
        <v/>
      </c>
      <c r="U132" s="77" t="str">
        <f>IF(Outcomes!C132="", "", DATEDIF(Outcomes!C132, 'County Names to hide (2)'!$D$2, "m"))</f>
        <v/>
      </c>
      <c r="V132" s="77" t="str">
        <f>IF(OR(A132="", M132="", N132=""), "",
   IF(AND(
         N132 &gt;= 'County Names to hide (2)'!$C$2,
         N132 &lt;= 'County Names to hide (2)'!$D$2
      ),
      "Yes",
      "No"
   )
)</f>
        <v/>
      </c>
      <c r="W132" s="1"/>
      <c r="X132" s="1"/>
      <c r="Y132" s="1"/>
      <c r="Z132" s="1"/>
      <c r="AA132" s="1"/>
      <c r="AB132" s="1"/>
      <c r="AC132" s="1"/>
      <c r="AD132" s="1"/>
    </row>
    <row r="133" spans="1:30" x14ac:dyDescent="0.35">
      <c r="A133" s="1"/>
      <c r="B133" s="1"/>
      <c r="C133" s="1"/>
      <c r="D133" s="1"/>
      <c r="E133" s="1"/>
      <c r="F133" s="1"/>
      <c r="G133" s="1"/>
      <c r="H133" s="1"/>
      <c r="I133" s="1"/>
      <c r="J133" s="1"/>
      <c r="K133" s="1"/>
      <c r="L133" s="77" t="str">
        <f t="shared" ref="L133:L196" si="2">IF(COUNTIF(F134:K134, "Yes")&gt;0, "No", "Yes")</f>
        <v>Yes</v>
      </c>
      <c r="M133" s="4"/>
      <c r="N133" s="4"/>
      <c r="O133" s="77" t="str">
        <f>IF(OR(A133="", M133=""), "",
   IF(AND(
         M133 &lt;= 'County Names to hide (2)'!$D$2,
         OR(N133="", N133 &gt;= 'County Names to hide (2)'!$C$2)
      ),
      "Yes",
      "No"
   )
)</f>
        <v/>
      </c>
      <c r="P133" s="4"/>
      <c r="Q133" s="4"/>
      <c r="R133" s="4"/>
      <c r="S133" s="4"/>
      <c r="T133" s="77" t="str">
        <f>IF(Outcomes!M133="","",
   IF(AND(Outcomes!N133&lt;&gt;"",Outcomes!N133&lt;'County Names to hide (2)'!$C$2),0,
      ROUND((MIN(IF(Outcomes!N133="", 'County Names to hide (2)'!$D$2, Outcomes!N133),'County Names to hide (2)'!$D$2)-Outcomes!M133)/30,1)))</f>
        <v/>
      </c>
      <c r="U133" s="77" t="str">
        <f>IF(Outcomes!C133="", "", DATEDIF(Outcomes!C133, 'County Names to hide (2)'!$D$2, "m"))</f>
        <v/>
      </c>
      <c r="V133" s="77" t="str">
        <f>IF(OR(A133="", M133="", N133=""), "",
   IF(AND(
         N133 &gt;= 'County Names to hide (2)'!$C$2,
         N133 &lt;= 'County Names to hide (2)'!$D$2
      ),
      "Yes",
      "No"
   )
)</f>
        <v/>
      </c>
      <c r="W133" s="1"/>
      <c r="X133" s="1"/>
      <c r="Y133" s="1"/>
      <c r="Z133" s="1"/>
      <c r="AA133" s="1"/>
      <c r="AB133" s="1"/>
      <c r="AC133" s="1"/>
      <c r="AD133" s="1"/>
    </row>
    <row r="134" spans="1:30" x14ac:dyDescent="0.35">
      <c r="A134" s="1"/>
      <c r="B134" s="1"/>
      <c r="C134" s="1"/>
      <c r="D134" s="1"/>
      <c r="E134" s="1"/>
      <c r="F134" s="1"/>
      <c r="G134" s="1"/>
      <c r="H134" s="1"/>
      <c r="I134" s="1"/>
      <c r="J134" s="1"/>
      <c r="K134" s="1"/>
      <c r="L134" s="77" t="str">
        <f t="shared" si="2"/>
        <v>Yes</v>
      </c>
      <c r="M134" s="4"/>
      <c r="N134" s="4"/>
      <c r="O134" s="77" t="str">
        <f>IF(OR(A134="", M134=""), "",
   IF(AND(
         M134 &lt;= 'County Names to hide (2)'!$D$2,
         OR(N134="", N134 &gt;= 'County Names to hide (2)'!$C$2)
      ),
      "Yes",
      "No"
   )
)</f>
        <v/>
      </c>
      <c r="P134" s="4"/>
      <c r="Q134" s="4"/>
      <c r="R134" s="4"/>
      <c r="S134" s="4"/>
      <c r="T134" s="77" t="str">
        <f>IF(Outcomes!M134="","",
   IF(AND(Outcomes!N134&lt;&gt;"",Outcomes!N134&lt;'County Names to hide (2)'!$C$2),0,
      ROUND((MIN(IF(Outcomes!N134="", 'County Names to hide (2)'!$D$2, Outcomes!N134),'County Names to hide (2)'!$D$2)-Outcomes!M134)/30,1)))</f>
        <v/>
      </c>
      <c r="U134" s="77" t="str">
        <f>IF(Outcomes!C134="", "", DATEDIF(Outcomes!C134, 'County Names to hide (2)'!$D$2, "m"))</f>
        <v/>
      </c>
      <c r="V134" s="77" t="str">
        <f>IF(OR(A134="", M134="", N134=""), "",
   IF(AND(
         N134 &gt;= 'County Names to hide (2)'!$C$2,
         N134 &lt;= 'County Names to hide (2)'!$D$2
      ),
      "Yes",
      "No"
   )
)</f>
        <v/>
      </c>
      <c r="W134" s="1"/>
      <c r="X134" s="1"/>
      <c r="Y134" s="1"/>
      <c r="Z134" s="1"/>
      <c r="AA134" s="1"/>
      <c r="AB134" s="1"/>
      <c r="AC134" s="1"/>
      <c r="AD134" s="1"/>
    </row>
    <row r="135" spans="1:30" x14ac:dyDescent="0.35">
      <c r="A135" s="1"/>
      <c r="B135" s="1"/>
      <c r="C135" s="1"/>
      <c r="D135" s="1"/>
      <c r="E135" s="1"/>
      <c r="F135" s="1"/>
      <c r="G135" s="1"/>
      <c r="H135" s="1"/>
      <c r="I135" s="1"/>
      <c r="J135" s="1"/>
      <c r="K135" s="1"/>
      <c r="L135" s="77" t="str">
        <f t="shared" si="2"/>
        <v>Yes</v>
      </c>
      <c r="M135" s="4"/>
      <c r="N135" s="4"/>
      <c r="O135" s="77" t="str">
        <f>IF(OR(A135="", M135=""), "",
   IF(AND(
         M135 &lt;= 'County Names to hide (2)'!$D$2,
         OR(N135="", N135 &gt;= 'County Names to hide (2)'!$C$2)
      ),
      "Yes",
      "No"
   )
)</f>
        <v/>
      </c>
      <c r="P135" s="4"/>
      <c r="Q135" s="4"/>
      <c r="R135" s="4"/>
      <c r="S135" s="4"/>
      <c r="T135" s="77" t="str">
        <f>IF(Outcomes!M135="","",
   IF(AND(Outcomes!N135&lt;&gt;"",Outcomes!N135&lt;'County Names to hide (2)'!$C$2),0,
      ROUND((MIN(IF(Outcomes!N135="", 'County Names to hide (2)'!$D$2, Outcomes!N135),'County Names to hide (2)'!$D$2)-Outcomes!M135)/30,1)))</f>
        <v/>
      </c>
      <c r="U135" s="77" t="str">
        <f>IF(Outcomes!C135="", "", DATEDIF(Outcomes!C135, 'County Names to hide (2)'!$D$2, "m"))</f>
        <v/>
      </c>
      <c r="V135" s="77" t="str">
        <f>IF(OR(A135="", M135="", N135=""), "",
   IF(AND(
         N135 &gt;= 'County Names to hide (2)'!$C$2,
         N135 &lt;= 'County Names to hide (2)'!$D$2
      ),
      "Yes",
      "No"
   )
)</f>
        <v/>
      </c>
      <c r="W135" s="1"/>
      <c r="X135" s="1"/>
      <c r="Y135" s="1"/>
      <c r="Z135" s="1"/>
      <c r="AA135" s="1"/>
      <c r="AB135" s="1"/>
      <c r="AC135" s="1"/>
      <c r="AD135" s="1"/>
    </row>
    <row r="136" spans="1:30" x14ac:dyDescent="0.35">
      <c r="A136" s="1"/>
      <c r="B136" s="1"/>
      <c r="C136" s="1"/>
      <c r="D136" s="1"/>
      <c r="E136" s="1"/>
      <c r="F136" s="1"/>
      <c r="G136" s="1"/>
      <c r="H136" s="1"/>
      <c r="I136" s="1"/>
      <c r="J136" s="1"/>
      <c r="K136" s="1"/>
      <c r="L136" s="77" t="str">
        <f t="shared" si="2"/>
        <v>Yes</v>
      </c>
      <c r="M136" s="4"/>
      <c r="N136" s="4"/>
      <c r="O136" s="77" t="str">
        <f>IF(OR(A136="", M136=""), "",
   IF(AND(
         M136 &lt;= 'County Names to hide (2)'!$D$2,
         OR(N136="", N136 &gt;= 'County Names to hide (2)'!$C$2)
      ),
      "Yes",
      "No"
   )
)</f>
        <v/>
      </c>
      <c r="P136" s="4"/>
      <c r="Q136" s="4"/>
      <c r="R136" s="4"/>
      <c r="S136" s="4"/>
      <c r="T136" s="77" t="str">
        <f>IF(Outcomes!M136="","",
   IF(AND(Outcomes!N136&lt;&gt;"",Outcomes!N136&lt;'County Names to hide (2)'!$C$2),0,
      ROUND((MIN(IF(Outcomes!N136="", 'County Names to hide (2)'!$D$2, Outcomes!N136),'County Names to hide (2)'!$D$2)-Outcomes!M136)/30,1)))</f>
        <v/>
      </c>
      <c r="U136" s="77" t="str">
        <f>IF(Outcomes!C136="", "", DATEDIF(Outcomes!C136, 'County Names to hide (2)'!$D$2, "m"))</f>
        <v/>
      </c>
      <c r="V136" s="77" t="str">
        <f>IF(OR(A136="", M136="", N136=""), "",
   IF(AND(
         N136 &gt;= 'County Names to hide (2)'!$C$2,
         N136 &lt;= 'County Names to hide (2)'!$D$2
      ),
      "Yes",
      "No"
   )
)</f>
        <v/>
      </c>
      <c r="W136" s="1"/>
      <c r="X136" s="1"/>
      <c r="Y136" s="1"/>
      <c r="Z136" s="1"/>
      <c r="AA136" s="1"/>
      <c r="AB136" s="1"/>
      <c r="AC136" s="1"/>
      <c r="AD136" s="1"/>
    </row>
    <row r="137" spans="1:30" x14ac:dyDescent="0.35">
      <c r="A137" s="1"/>
      <c r="B137" s="1"/>
      <c r="C137" s="1"/>
      <c r="D137" s="1"/>
      <c r="E137" s="1"/>
      <c r="F137" s="1"/>
      <c r="G137" s="1"/>
      <c r="H137" s="1"/>
      <c r="I137" s="1"/>
      <c r="J137" s="1"/>
      <c r="K137" s="1"/>
      <c r="L137" s="77" t="str">
        <f t="shared" si="2"/>
        <v>Yes</v>
      </c>
      <c r="M137" s="4"/>
      <c r="N137" s="4"/>
      <c r="O137" s="77" t="str">
        <f>IF(OR(A137="", M137=""), "",
   IF(AND(
         M137 &lt;= 'County Names to hide (2)'!$D$2,
         OR(N137="", N137 &gt;= 'County Names to hide (2)'!$C$2)
      ),
      "Yes",
      "No"
   )
)</f>
        <v/>
      </c>
      <c r="P137" s="4"/>
      <c r="Q137" s="4"/>
      <c r="R137" s="4"/>
      <c r="S137" s="4"/>
      <c r="T137" s="77" t="str">
        <f>IF(Outcomes!M137="","",
   IF(AND(Outcomes!N137&lt;&gt;"",Outcomes!N137&lt;'County Names to hide (2)'!$C$2),0,
      ROUND((MIN(IF(Outcomes!N137="", 'County Names to hide (2)'!$D$2, Outcomes!N137),'County Names to hide (2)'!$D$2)-Outcomes!M137)/30,1)))</f>
        <v/>
      </c>
      <c r="U137" s="77" t="str">
        <f>IF(Outcomes!C137="", "", DATEDIF(Outcomes!C137, 'County Names to hide (2)'!$D$2, "m"))</f>
        <v/>
      </c>
      <c r="V137" s="77" t="str">
        <f>IF(OR(A137="", M137="", N137=""), "",
   IF(AND(
         N137 &gt;= 'County Names to hide (2)'!$C$2,
         N137 &lt;= 'County Names to hide (2)'!$D$2
      ),
      "Yes",
      "No"
   )
)</f>
        <v/>
      </c>
      <c r="W137" s="1"/>
      <c r="X137" s="1"/>
      <c r="Y137" s="1"/>
      <c r="Z137" s="1"/>
      <c r="AA137" s="1"/>
      <c r="AB137" s="1"/>
      <c r="AC137" s="1"/>
      <c r="AD137" s="1"/>
    </row>
    <row r="138" spans="1:30" x14ac:dyDescent="0.35">
      <c r="A138" s="1"/>
      <c r="B138" s="1"/>
      <c r="C138" s="1"/>
      <c r="D138" s="1"/>
      <c r="E138" s="1"/>
      <c r="F138" s="1"/>
      <c r="G138" s="1"/>
      <c r="H138" s="1"/>
      <c r="I138" s="1"/>
      <c r="J138" s="1"/>
      <c r="K138" s="1"/>
      <c r="L138" s="77" t="str">
        <f t="shared" si="2"/>
        <v>Yes</v>
      </c>
      <c r="M138" s="4"/>
      <c r="N138" s="4"/>
      <c r="O138" s="77" t="str">
        <f>IF(OR(A138="", M138=""), "",
   IF(AND(
         M138 &lt;= 'County Names to hide (2)'!$D$2,
         OR(N138="", N138 &gt;= 'County Names to hide (2)'!$C$2)
      ),
      "Yes",
      "No"
   )
)</f>
        <v/>
      </c>
      <c r="P138" s="4"/>
      <c r="Q138" s="4"/>
      <c r="R138" s="4"/>
      <c r="S138" s="4"/>
      <c r="T138" s="77" t="str">
        <f>IF(Outcomes!M138="","",
   IF(AND(Outcomes!N138&lt;&gt;"",Outcomes!N138&lt;'County Names to hide (2)'!$C$2),0,
      ROUND((MIN(IF(Outcomes!N138="", 'County Names to hide (2)'!$D$2, Outcomes!N138),'County Names to hide (2)'!$D$2)-Outcomes!M138)/30,1)))</f>
        <v/>
      </c>
      <c r="U138" s="77" t="str">
        <f>IF(Outcomes!C138="", "", DATEDIF(Outcomes!C138, 'County Names to hide (2)'!$D$2, "m"))</f>
        <v/>
      </c>
      <c r="V138" s="77" t="str">
        <f>IF(OR(A138="", M138="", N138=""), "",
   IF(AND(
         N138 &gt;= 'County Names to hide (2)'!$C$2,
         N138 &lt;= 'County Names to hide (2)'!$D$2
      ),
      "Yes",
      "No"
   )
)</f>
        <v/>
      </c>
      <c r="W138" s="1"/>
      <c r="X138" s="1"/>
      <c r="Y138" s="1"/>
      <c r="Z138" s="1"/>
      <c r="AA138" s="1"/>
      <c r="AB138" s="1"/>
      <c r="AC138" s="1"/>
      <c r="AD138" s="1"/>
    </row>
    <row r="139" spans="1:30" x14ac:dyDescent="0.35">
      <c r="A139" s="1"/>
      <c r="B139" s="1"/>
      <c r="C139" s="1"/>
      <c r="D139" s="1"/>
      <c r="E139" s="1"/>
      <c r="F139" s="1"/>
      <c r="G139" s="1"/>
      <c r="H139" s="1"/>
      <c r="I139" s="1"/>
      <c r="J139" s="1"/>
      <c r="K139" s="1"/>
      <c r="L139" s="77" t="str">
        <f t="shared" si="2"/>
        <v>Yes</v>
      </c>
      <c r="M139" s="4"/>
      <c r="N139" s="4"/>
      <c r="O139" s="77" t="str">
        <f>IF(OR(A139="", M139=""), "",
   IF(AND(
         M139 &lt;= 'County Names to hide (2)'!$D$2,
         OR(N139="", N139 &gt;= 'County Names to hide (2)'!$C$2)
      ),
      "Yes",
      "No"
   )
)</f>
        <v/>
      </c>
      <c r="P139" s="4"/>
      <c r="Q139" s="4"/>
      <c r="R139" s="4"/>
      <c r="S139" s="4"/>
      <c r="T139" s="77" t="str">
        <f>IF(Outcomes!M139="","",
   IF(AND(Outcomes!N139&lt;&gt;"",Outcomes!N139&lt;'County Names to hide (2)'!$C$2),0,
      ROUND((MIN(IF(Outcomes!N139="", 'County Names to hide (2)'!$D$2, Outcomes!N139),'County Names to hide (2)'!$D$2)-Outcomes!M139)/30,1)))</f>
        <v/>
      </c>
      <c r="U139" s="77" t="str">
        <f>IF(Outcomes!C139="", "", DATEDIF(Outcomes!C139, 'County Names to hide (2)'!$D$2, "m"))</f>
        <v/>
      </c>
      <c r="V139" s="77" t="str">
        <f>IF(OR(A139="", M139="", N139=""), "",
   IF(AND(
         N139 &gt;= 'County Names to hide (2)'!$C$2,
         N139 &lt;= 'County Names to hide (2)'!$D$2
      ),
      "Yes",
      "No"
   )
)</f>
        <v/>
      </c>
      <c r="W139" s="1"/>
      <c r="X139" s="1"/>
      <c r="Y139" s="1"/>
      <c r="Z139" s="1"/>
      <c r="AA139" s="1"/>
      <c r="AB139" s="1"/>
      <c r="AC139" s="1"/>
      <c r="AD139" s="1"/>
    </row>
    <row r="140" spans="1:30" x14ac:dyDescent="0.35">
      <c r="A140" s="1"/>
      <c r="B140" s="1"/>
      <c r="C140" s="1"/>
      <c r="D140" s="1"/>
      <c r="E140" s="1"/>
      <c r="F140" s="1"/>
      <c r="G140" s="1"/>
      <c r="H140" s="1"/>
      <c r="I140" s="1"/>
      <c r="J140" s="1"/>
      <c r="K140" s="1"/>
      <c r="L140" s="77" t="str">
        <f t="shared" si="2"/>
        <v>Yes</v>
      </c>
      <c r="M140" s="4"/>
      <c r="N140" s="4"/>
      <c r="O140" s="77" t="str">
        <f>IF(OR(A140="", M140=""), "",
   IF(AND(
         M140 &lt;= 'County Names to hide (2)'!$D$2,
         OR(N140="", N140 &gt;= 'County Names to hide (2)'!$C$2)
      ),
      "Yes",
      "No"
   )
)</f>
        <v/>
      </c>
      <c r="P140" s="4"/>
      <c r="Q140" s="4"/>
      <c r="R140" s="4"/>
      <c r="S140" s="4"/>
      <c r="T140" s="77" t="str">
        <f>IF(Outcomes!M140="","",
   IF(AND(Outcomes!N140&lt;&gt;"",Outcomes!N140&lt;'County Names to hide (2)'!$C$2),0,
      ROUND((MIN(IF(Outcomes!N140="", 'County Names to hide (2)'!$D$2, Outcomes!N140),'County Names to hide (2)'!$D$2)-Outcomes!M140)/30,1)))</f>
        <v/>
      </c>
      <c r="U140" s="77" t="str">
        <f>IF(Outcomes!C140="", "", DATEDIF(Outcomes!C140, 'County Names to hide (2)'!$D$2, "m"))</f>
        <v/>
      </c>
      <c r="V140" s="77" t="str">
        <f>IF(OR(A140="", M140="", N140=""), "",
   IF(AND(
         N140 &gt;= 'County Names to hide (2)'!$C$2,
         N140 &lt;= 'County Names to hide (2)'!$D$2
      ),
      "Yes",
      "No"
   )
)</f>
        <v/>
      </c>
      <c r="W140" s="1"/>
      <c r="X140" s="1"/>
      <c r="Y140" s="1"/>
      <c r="Z140" s="1"/>
      <c r="AA140" s="1"/>
      <c r="AB140" s="1"/>
      <c r="AC140" s="1"/>
      <c r="AD140" s="1"/>
    </row>
    <row r="141" spans="1:30" x14ac:dyDescent="0.35">
      <c r="A141" s="1"/>
      <c r="B141" s="1"/>
      <c r="C141" s="1"/>
      <c r="D141" s="1"/>
      <c r="E141" s="1"/>
      <c r="F141" s="1"/>
      <c r="G141" s="1"/>
      <c r="H141" s="1"/>
      <c r="I141" s="1"/>
      <c r="J141" s="1"/>
      <c r="K141" s="1"/>
      <c r="L141" s="77" t="str">
        <f t="shared" si="2"/>
        <v>Yes</v>
      </c>
      <c r="M141" s="4"/>
      <c r="N141" s="4"/>
      <c r="O141" s="77" t="str">
        <f>IF(OR(A141="", M141=""), "",
   IF(AND(
         M141 &lt;= 'County Names to hide (2)'!$D$2,
         OR(N141="", N141 &gt;= 'County Names to hide (2)'!$C$2)
      ),
      "Yes",
      "No"
   )
)</f>
        <v/>
      </c>
      <c r="P141" s="4"/>
      <c r="Q141" s="4"/>
      <c r="R141" s="4"/>
      <c r="S141" s="4"/>
      <c r="T141" s="77" t="str">
        <f>IF(Outcomes!M141="","",
   IF(AND(Outcomes!N141&lt;&gt;"",Outcomes!N141&lt;'County Names to hide (2)'!$C$2),0,
      ROUND((MIN(IF(Outcomes!N141="", 'County Names to hide (2)'!$D$2, Outcomes!N141),'County Names to hide (2)'!$D$2)-Outcomes!M141)/30,1)))</f>
        <v/>
      </c>
      <c r="U141" s="77" t="str">
        <f>IF(Outcomes!C141="", "", DATEDIF(Outcomes!C141, 'County Names to hide (2)'!$D$2, "m"))</f>
        <v/>
      </c>
      <c r="V141" s="77" t="str">
        <f>IF(OR(A141="", M141="", N141=""), "",
   IF(AND(
         N141 &gt;= 'County Names to hide (2)'!$C$2,
         N141 &lt;= 'County Names to hide (2)'!$D$2
      ),
      "Yes",
      "No"
   )
)</f>
        <v/>
      </c>
      <c r="W141" s="1"/>
      <c r="X141" s="1"/>
      <c r="Y141" s="1"/>
      <c r="Z141" s="1"/>
      <c r="AA141" s="1"/>
      <c r="AB141" s="1"/>
      <c r="AC141" s="1"/>
      <c r="AD141" s="1"/>
    </row>
    <row r="142" spans="1:30" x14ac:dyDescent="0.35">
      <c r="A142" s="1"/>
      <c r="B142" s="1"/>
      <c r="C142" s="1"/>
      <c r="D142" s="1"/>
      <c r="E142" s="1"/>
      <c r="F142" s="1"/>
      <c r="G142" s="1"/>
      <c r="H142" s="1"/>
      <c r="I142" s="1"/>
      <c r="J142" s="1"/>
      <c r="K142" s="1"/>
      <c r="L142" s="77" t="str">
        <f t="shared" si="2"/>
        <v>Yes</v>
      </c>
      <c r="M142" s="4"/>
      <c r="N142" s="4"/>
      <c r="O142" s="77" t="str">
        <f>IF(OR(A142="", M142=""), "",
   IF(AND(
         M142 &lt;= 'County Names to hide (2)'!$D$2,
         OR(N142="", N142 &gt;= 'County Names to hide (2)'!$C$2)
      ),
      "Yes",
      "No"
   )
)</f>
        <v/>
      </c>
      <c r="P142" s="4"/>
      <c r="Q142" s="4"/>
      <c r="R142" s="4"/>
      <c r="S142" s="4"/>
      <c r="T142" s="77" t="str">
        <f>IF(Outcomes!M142="","",
   IF(AND(Outcomes!N142&lt;&gt;"",Outcomes!N142&lt;'County Names to hide (2)'!$C$2),0,
      ROUND((MIN(IF(Outcomes!N142="", 'County Names to hide (2)'!$D$2, Outcomes!N142),'County Names to hide (2)'!$D$2)-Outcomes!M142)/30,1)))</f>
        <v/>
      </c>
      <c r="U142" s="77" t="str">
        <f>IF(Outcomes!C142="", "", DATEDIF(Outcomes!C142, 'County Names to hide (2)'!$D$2, "m"))</f>
        <v/>
      </c>
      <c r="V142" s="77" t="str">
        <f>IF(OR(A142="", M142="", N142=""), "",
   IF(AND(
         N142 &gt;= 'County Names to hide (2)'!$C$2,
         N142 &lt;= 'County Names to hide (2)'!$D$2
      ),
      "Yes",
      "No"
   )
)</f>
        <v/>
      </c>
      <c r="W142" s="1"/>
      <c r="X142" s="1"/>
      <c r="Y142" s="1"/>
      <c r="Z142" s="1"/>
      <c r="AA142" s="1"/>
      <c r="AB142" s="1"/>
      <c r="AC142" s="1"/>
      <c r="AD142" s="1"/>
    </row>
    <row r="143" spans="1:30" x14ac:dyDescent="0.35">
      <c r="A143" s="1"/>
      <c r="B143" s="1"/>
      <c r="C143" s="1"/>
      <c r="D143" s="1"/>
      <c r="E143" s="1"/>
      <c r="F143" s="1"/>
      <c r="G143" s="1"/>
      <c r="H143" s="1"/>
      <c r="I143" s="1"/>
      <c r="J143" s="1"/>
      <c r="K143" s="1"/>
      <c r="L143" s="77" t="str">
        <f t="shared" si="2"/>
        <v>Yes</v>
      </c>
      <c r="M143" s="4"/>
      <c r="N143" s="4"/>
      <c r="O143" s="77" t="str">
        <f>IF(OR(A143="", M143=""), "",
   IF(AND(
         M143 &lt;= 'County Names to hide (2)'!$D$2,
         OR(N143="", N143 &gt;= 'County Names to hide (2)'!$C$2)
      ),
      "Yes",
      "No"
   )
)</f>
        <v/>
      </c>
      <c r="P143" s="4"/>
      <c r="Q143" s="4"/>
      <c r="R143" s="4"/>
      <c r="S143" s="4"/>
      <c r="T143" s="77" t="str">
        <f>IF(Outcomes!M143="","",
   IF(AND(Outcomes!N143&lt;&gt;"",Outcomes!N143&lt;'County Names to hide (2)'!$C$2),0,
      ROUND((MIN(IF(Outcomes!N143="", 'County Names to hide (2)'!$D$2, Outcomes!N143),'County Names to hide (2)'!$D$2)-Outcomes!M143)/30,1)))</f>
        <v/>
      </c>
      <c r="U143" s="77" t="str">
        <f>IF(Outcomes!C143="", "", DATEDIF(Outcomes!C143, 'County Names to hide (2)'!$D$2, "m"))</f>
        <v/>
      </c>
      <c r="V143" s="77" t="str">
        <f>IF(OR(A143="", M143="", N143=""), "",
   IF(AND(
         N143 &gt;= 'County Names to hide (2)'!$C$2,
         N143 &lt;= 'County Names to hide (2)'!$D$2
      ),
      "Yes",
      "No"
   )
)</f>
        <v/>
      </c>
      <c r="W143" s="1"/>
      <c r="X143" s="1"/>
      <c r="Y143" s="1"/>
      <c r="Z143" s="1"/>
      <c r="AA143" s="1"/>
      <c r="AB143" s="1"/>
      <c r="AC143" s="1"/>
      <c r="AD143" s="1"/>
    </row>
    <row r="144" spans="1:30" x14ac:dyDescent="0.35">
      <c r="A144" s="1"/>
      <c r="B144" s="1"/>
      <c r="C144" s="1"/>
      <c r="D144" s="1"/>
      <c r="E144" s="1"/>
      <c r="F144" s="1"/>
      <c r="G144" s="1"/>
      <c r="H144" s="1"/>
      <c r="I144" s="1"/>
      <c r="J144" s="1"/>
      <c r="K144" s="1"/>
      <c r="L144" s="77" t="str">
        <f t="shared" si="2"/>
        <v>Yes</v>
      </c>
      <c r="M144" s="4"/>
      <c r="N144" s="4"/>
      <c r="O144" s="77" t="str">
        <f>IF(OR(A144="", M144=""), "",
   IF(AND(
         M144 &lt;= 'County Names to hide (2)'!$D$2,
         OR(N144="", N144 &gt;= 'County Names to hide (2)'!$C$2)
      ),
      "Yes",
      "No"
   )
)</f>
        <v/>
      </c>
      <c r="P144" s="4"/>
      <c r="Q144" s="4"/>
      <c r="R144" s="4"/>
      <c r="S144" s="4"/>
      <c r="T144" s="77" t="str">
        <f>IF(Outcomes!M144="","",
   IF(AND(Outcomes!N144&lt;&gt;"",Outcomes!N144&lt;'County Names to hide (2)'!$C$2),0,
      ROUND((MIN(IF(Outcomes!N144="", 'County Names to hide (2)'!$D$2, Outcomes!N144),'County Names to hide (2)'!$D$2)-Outcomes!M144)/30,1)))</f>
        <v/>
      </c>
      <c r="U144" s="77" t="str">
        <f>IF(Outcomes!C144="", "", DATEDIF(Outcomes!C144, 'County Names to hide (2)'!$D$2, "m"))</f>
        <v/>
      </c>
      <c r="V144" s="77" t="str">
        <f>IF(OR(A144="", M144="", N144=""), "",
   IF(AND(
         N144 &gt;= 'County Names to hide (2)'!$C$2,
         N144 &lt;= 'County Names to hide (2)'!$D$2
      ),
      "Yes",
      "No"
   )
)</f>
        <v/>
      </c>
      <c r="W144" s="1"/>
      <c r="X144" s="1"/>
      <c r="Y144" s="1"/>
      <c r="Z144" s="1"/>
      <c r="AA144" s="1"/>
      <c r="AB144" s="1"/>
      <c r="AC144" s="1"/>
      <c r="AD144" s="1"/>
    </row>
    <row r="145" spans="1:30" x14ac:dyDescent="0.35">
      <c r="A145" s="1"/>
      <c r="B145" s="1"/>
      <c r="C145" s="1"/>
      <c r="D145" s="1"/>
      <c r="E145" s="1"/>
      <c r="F145" s="1"/>
      <c r="G145" s="1"/>
      <c r="H145" s="1"/>
      <c r="I145" s="1"/>
      <c r="J145" s="1"/>
      <c r="K145" s="1"/>
      <c r="L145" s="77" t="str">
        <f t="shared" si="2"/>
        <v>Yes</v>
      </c>
      <c r="M145" s="4"/>
      <c r="N145" s="4"/>
      <c r="O145" s="77" t="str">
        <f>IF(OR(A145="", M145=""), "",
   IF(AND(
         M145 &lt;= 'County Names to hide (2)'!$D$2,
         OR(N145="", N145 &gt;= 'County Names to hide (2)'!$C$2)
      ),
      "Yes",
      "No"
   )
)</f>
        <v/>
      </c>
      <c r="P145" s="4"/>
      <c r="Q145" s="4"/>
      <c r="R145" s="4"/>
      <c r="S145" s="4"/>
      <c r="T145" s="77" t="str">
        <f>IF(Outcomes!M145="","",
   IF(AND(Outcomes!N145&lt;&gt;"",Outcomes!N145&lt;'County Names to hide (2)'!$C$2),0,
      ROUND((MIN(IF(Outcomes!N145="", 'County Names to hide (2)'!$D$2, Outcomes!N145),'County Names to hide (2)'!$D$2)-Outcomes!M145)/30,1)))</f>
        <v/>
      </c>
      <c r="U145" s="77" t="str">
        <f>IF(Outcomes!C145="", "", DATEDIF(Outcomes!C145, 'County Names to hide (2)'!$D$2, "m"))</f>
        <v/>
      </c>
      <c r="V145" s="77" t="str">
        <f>IF(OR(A145="", M145="", N145=""), "",
   IF(AND(
         N145 &gt;= 'County Names to hide (2)'!$C$2,
         N145 &lt;= 'County Names to hide (2)'!$D$2
      ),
      "Yes",
      "No"
   )
)</f>
        <v/>
      </c>
      <c r="W145" s="1"/>
      <c r="X145" s="1"/>
      <c r="Y145" s="1"/>
      <c r="Z145" s="1"/>
      <c r="AA145" s="1"/>
      <c r="AB145" s="1"/>
      <c r="AC145" s="1"/>
      <c r="AD145" s="1"/>
    </row>
    <row r="146" spans="1:30" x14ac:dyDescent="0.35">
      <c r="A146" s="1"/>
      <c r="B146" s="1"/>
      <c r="C146" s="1"/>
      <c r="D146" s="1"/>
      <c r="E146" s="1"/>
      <c r="F146" s="1"/>
      <c r="G146" s="1"/>
      <c r="H146" s="1"/>
      <c r="I146" s="1"/>
      <c r="J146" s="1"/>
      <c r="K146" s="1"/>
      <c r="L146" s="77" t="str">
        <f t="shared" si="2"/>
        <v>Yes</v>
      </c>
      <c r="M146" s="4"/>
      <c r="N146" s="4"/>
      <c r="O146" s="77" t="str">
        <f>IF(OR(A146="", M146=""), "",
   IF(AND(
         M146 &lt;= 'County Names to hide (2)'!$D$2,
         OR(N146="", N146 &gt;= 'County Names to hide (2)'!$C$2)
      ),
      "Yes",
      "No"
   )
)</f>
        <v/>
      </c>
      <c r="P146" s="4"/>
      <c r="Q146" s="4"/>
      <c r="R146" s="4"/>
      <c r="S146" s="4"/>
      <c r="T146" s="77" t="str">
        <f>IF(Outcomes!M146="","",
   IF(AND(Outcomes!N146&lt;&gt;"",Outcomes!N146&lt;'County Names to hide (2)'!$C$2),0,
      ROUND((MIN(IF(Outcomes!N146="", 'County Names to hide (2)'!$D$2, Outcomes!N146),'County Names to hide (2)'!$D$2)-Outcomes!M146)/30,1)))</f>
        <v/>
      </c>
      <c r="U146" s="77" t="str">
        <f>IF(Outcomes!C146="", "", DATEDIF(Outcomes!C146, 'County Names to hide (2)'!$D$2, "m"))</f>
        <v/>
      </c>
      <c r="V146" s="77" t="str">
        <f>IF(OR(A146="", M146="", N146=""), "",
   IF(AND(
         N146 &gt;= 'County Names to hide (2)'!$C$2,
         N146 &lt;= 'County Names to hide (2)'!$D$2
      ),
      "Yes",
      "No"
   )
)</f>
        <v/>
      </c>
      <c r="W146" s="1"/>
      <c r="X146" s="1"/>
      <c r="Y146" s="1"/>
      <c r="Z146" s="1"/>
      <c r="AA146" s="1"/>
      <c r="AB146" s="1"/>
      <c r="AC146" s="1"/>
      <c r="AD146" s="1"/>
    </row>
    <row r="147" spans="1:30" x14ac:dyDescent="0.35">
      <c r="A147" s="1"/>
      <c r="B147" s="1"/>
      <c r="C147" s="1"/>
      <c r="D147" s="1"/>
      <c r="E147" s="1"/>
      <c r="F147" s="1"/>
      <c r="G147" s="1"/>
      <c r="H147" s="1"/>
      <c r="I147" s="1"/>
      <c r="J147" s="1"/>
      <c r="K147" s="1"/>
      <c r="L147" s="77" t="str">
        <f t="shared" si="2"/>
        <v>Yes</v>
      </c>
      <c r="M147" s="4"/>
      <c r="N147" s="4"/>
      <c r="O147" s="77" t="str">
        <f>IF(OR(A147="", M147=""), "",
   IF(AND(
         M147 &lt;= 'County Names to hide (2)'!$D$2,
         OR(N147="", N147 &gt;= 'County Names to hide (2)'!$C$2)
      ),
      "Yes",
      "No"
   )
)</f>
        <v/>
      </c>
      <c r="P147" s="4"/>
      <c r="Q147" s="4"/>
      <c r="R147" s="4"/>
      <c r="S147" s="4"/>
      <c r="T147" s="77" t="str">
        <f>IF(Outcomes!M147="","",
   IF(AND(Outcomes!N147&lt;&gt;"",Outcomes!N147&lt;'County Names to hide (2)'!$C$2),0,
      ROUND((MIN(IF(Outcomes!N147="", 'County Names to hide (2)'!$D$2, Outcomes!N147),'County Names to hide (2)'!$D$2)-Outcomes!M147)/30,1)))</f>
        <v/>
      </c>
      <c r="U147" s="77" t="str">
        <f>IF(Outcomes!C147="", "", DATEDIF(Outcomes!C147, 'County Names to hide (2)'!$D$2, "m"))</f>
        <v/>
      </c>
      <c r="V147" s="77" t="str">
        <f>IF(OR(A147="", M147="", N147=""), "",
   IF(AND(
         N147 &gt;= 'County Names to hide (2)'!$C$2,
         N147 &lt;= 'County Names to hide (2)'!$D$2
      ),
      "Yes",
      "No"
   )
)</f>
        <v/>
      </c>
      <c r="W147" s="1"/>
      <c r="X147" s="1"/>
      <c r="Y147" s="1"/>
      <c r="Z147" s="1"/>
      <c r="AA147" s="1"/>
      <c r="AB147" s="1"/>
      <c r="AC147" s="1"/>
      <c r="AD147" s="1"/>
    </row>
    <row r="148" spans="1:30" x14ac:dyDescent="0.35">
      <c r="A148" s="1"/>
      <c r="B148" s="1"/>
      <c r="C148" s="1"/>
      <c r="D148" s="1"/>
      <c r="E148" s="1"/>
      <c r="F148" s="1"/>
      <c r="G148" s="1"/>
      <c r="H148" s="1"/>
      <c r="I148" s="1"/>
      <c r="J148" s="1"/>
      <c r="K148" s="1"/>
      <c r="L148" s="77" t="str">
        <f t="shared" si="2"/>
        <v>Yes</v>
      </c>
      <c r="M148" s="4"/>
      <c r="N148" s="4"/>
      <c r="O148" s="77" t="str">
        <f>IF(OR(A148="", M148=""), "",
   IF(AND(
         M148 &lt;= 'County Names to hide (2)'!$D$2,
         OR(N148="", N148 &gt;= 'County Names to hide (2)'!$C$2)
      ),
      "Yes",
      "No"
   )
)</f>
        <v/>
      </c>
      <c r="P148" s="4"/>
      <c r="Q148" s="4"/>
      <c r="R148" s="4"/>
      <c r="S148" s="4"/>
      <c r="T148" s="77" t="str">
        <f>IF(Outcomes!M148="","",
   IF(AND(Outcomes!N148&lt;&gt;"",Outcomes!N148&lt;'County Names to hide (2)'!$C$2),0,
      ROUND((MIN(IF(Outcomes!N148="", 'County Names to hide (2)'!$D$2, Outcomes!N148),'County Names to hide (2)'!$D$2)-Outcomes!M148)/30,1)))</f>
        <v/>
      </c>
      <c r="U148" s="77" t="str">
        <f>IF(Outcomes!C148="", "", DATEDIF(Outcomes!C148, 'County Names to hide (2)'!$D$2, "m"))</f>
        <v/>
      </c>
      <c r="V148" s="77" t="str">
        <f>IF(OR(A148="", M148="", N148=""), "",
   IF(AND(
         N148 &gt;= 'County Names to hide (2)'!$C$2,
         N148 &lt;= 'County Names to hide (2)'!$D$2
      ),
      "Yes",
      "No"
   )
)</f>
        <v/>
      </c>
      <c r="W148" s="1"/>
      <c r="X148" s="1"/>
      <c r="Y148" s="1"/>
      <c r="Z148" s="1"/>
      <c r="AA148" s="1"/>
      <c r="AB148" s="1"/>
      <c r="AC148" s="1"/>
      <c r="AD148" s="1"/>
    </row>
    <row r="149" spans="1:30" x14ac:dyDescent="0.35">
      <c r="A149" s="1"/>
      <c r="B149" s="1"/>
      <c r="C149" s="1"/>
      <c r="D149" s="1"/>
      <c r="E149" s="1"/>
      <c r="F149" s="1"/>
      <c r="G149" s="1"/>
      <c r="H149" s="1"/>
      <c r="I149" s="1"/>
      <c r="J149" s="1"/>
      <c r="K149" s="1"/>
      <c r="L149" s="77" t="str">
        <f t="shared" si="2"/>
        <v>Yes</v>
      </c>
      <c r="M149" s="4"/>
      <c r="N149" s="4"/>
      <c r="O149" s="77" t="str">
        <f>IF(OR(A149="", M149=""), "",
   IF(AND(
         M149 &lt;= 'County Names to hide (2)'!$D$2,
         OR(N149="", N149 &gt;= 'County Names to hide (2)'!$C$2)
      ),
      "Yes",
      "No"
   )
)</f>
        <v/>
      </c>
      <c r="P149" s="4"/>
      <c r="Q149" s="4"/>
      <c r="R149" s="4"/>
      <c r="S149" s="4"/>
      <c r="T149" s="77" t="str">
        <f>IF(Outcomes!M149="","",
   IF(AND(Outcomes!N149&lt;&gt;"",Outcomes!N149&lt;'County Names to hide (2)'!$C$2),0,
      ROUND((MIN(IF(Outcomes!N149="", 'County Names to hide (2)'!$D$2, Outcomes!N149),'County Names to hide (2)'!$D$2)-Outcomes!M149)/30,1)))</f>
        <v/>
      </c>
      <c r="U149" s="77" t="str">
        <f>IF(Outcomes!C149="", "", DATEDIF(Outcomes!C149, 'County Names to hide (2)'!$D$2, "m"))</f>
        <v/>
      </c>
      <c r="V149" s="77" t="str">
        <f>IF(OR(A149="", M149="", N149=""), "",
   IF(AND(
         N149 &gt;= 'County Names to hide (2)'!$C$2,
         N149 &lt;= 'County Names to hide (2)'!$D$2
      ),
      "Yes",
      "No"
   )
)</f>
        <v/>
      </c>
      <c r="W149" s="1"/>
      <c r="X149" s="1"/>
      <c r="Y149" s="1"/>
      <c r="Z149" s="1"/>
      <c r="AA149" s="1"/>
      <c r="AB149" s="1"/>
      <c r="AC149" s="1"/>
      <c r="AD149" s="1"/>
    </row>
    <row r="150" spans="1:30" x14ac:dyDescent="0.35">
      <c r="A150" s="1"/>
      <c r="B150" s="1"/>
      <c r="C150" s="1"/>
      <c r="D150" s="1"/>
      <c r="E150" s="1"/>
      <c r="F150" s="1"/>
      <c r="G150" s="1"/>
      <c r="H150" s="1"/>
      <c r="I150" s="1"/>
      <c r="J150" s="1"/>
      <c r="K150" s="1"/>
      <c r="L150" s="77" t="str">
        <f t="shared" si="2"/>
        <v>Yes</v>
      </c>
      <c r="M150" s="4"/>
      <c r="N150" s="4"/>
      <c r="O150" s="77" t="str">
        <f>IF(OR(A150="", M150=""), "",
   IF(AND(
         M150 &lt;= 'County Names to hide (2)'!$D$2,
         OR(N150="", N150 &gt;= 'County Names to hide (2)'!$C$2)
      ),
      "Yes",
      "No"
   )
)</f>
        <v/>
      </c>
      <c r="P150" s="4"/>
      <c r="Q150" s="4"/>
      <c r="R150" s="4"/>
      <c r="S150" s="4"/>
      <c r="T150" s="77" t="str">
        <f>IF(Outcomes!M150="","",
   IF(AND(Outcomes!N150&lt;&gt;"",Outcomes!N150&lt;'County Names to hide (2)'!$C$2),0,
      ROUND((MIN(IF(Outcomes!N150="", 'County Names to hide (2)'!$D$2, Outcomes!N150),'County Names to hide (2)'!$D$2)-Outcomes!M150)/30,1)))</f>
        <v/>
      </c>
      <c r="U150" s="77" t="str">
        <f>IF(Outcomes!C150="", "", DATEDIF(Outcomes!C150, 'County Names to hide (2)'!$D$2, "m"))</f>
        <v/>
      </c>
      <c r="V150" s="77" t="str">
        <f>IF(OR(A150="", M150="", N150=""), "",
   IF(AND(
         N150 &gt;= 'County Names to hide (2)'!$C$2,
         N150 &lt;= 'County Names to hide (2)'!$D$2
      ),
      "Yes",
      "No"
   )
)</f>
        <v/>
      </c>
      <c r="W150" s="1"/>
      <c r="X150" s="1"/>
      <c r="Y150" s="1"/>
      <c r="Z150" s="1"/>
      <c r="AA150" s="1"/>
      <c r="AB150" s="1"/>
      <c r="AC150" s="1"/>
      <c r="AD150" s="1"/>
    </row>
    <row r="151" spans="1:30" x14ac:dyDescent="0.35">
      <c r="A151" s="1"/>
      <c r="B151" s="1"/>
      <c r="C151" s="1"/>
      <c r="D151" s="1"/>
      <c r="E151" s="1"/>
      <c r="F151" s="1"/>
      <c r="G151" s="1"/>
      <c r="H151" s="1"/>
      <c r="I151" s="1"/>
      <c r="J151" s="1"/>
      <c r="K151" s="1"/>
      <c r="L151" s="77" t="str">
        <f t="shared" si="2"/>
        <v>Yes</v>
      </c>
      <c r="M151" s="4"/>
      <c r="N151" s="4"/>
      <c r="O151" s="77" t="str">
        <f>IF(OR(A151="", M151=""), "",
   IF(AND(
         M151 &lt;= 'County Names to hide (2)'!$D$2,
         OR(N151="", N151 &gt;= 'County Names to hide (2)'!$C$2)
      ),
      "Yes",
      "No"
   )
)</f>
        <v/>
      </c>
      <c r="P151" s="4"/>
      <c r="Q151" s="4"/>
      <c r="R151" s="4"/>
      <c r="S151" s="4"/>
      <c r="T151" s="77" t="str">
        <f>IF(Outcomes!M151="","",
   IF(AND(Outcomes!N151&lt;&gt;"",Outcomes!N151&lt;'County Names to hide (2)'!$C$2),0,
      ROUND((MIN(IF(Outcomes!N151="", 'County Names to hide (2)'!$D$2, Outcomes!N151),'County Names to hide (2)'!$D$2)-Outcomes!M151)/30,1)))</f>
        <v/>
      </c>
      <c r="U151" s="77" t="str">
        <f>IF(Outcomes!C151="", "", DATEDIF(Outcomes!C151, 'County Names to hide (2)'!$D$2, "m"))</f>
        <v/>
      </c>
      <c r="V151" s="77" t="str">
        <f>IF(OR(A151="", M151="", N151=""), "",
   IF(AND(
         N151 &gt;= 'County Names to hide (2)'!$C$2,
         N151 &lt;= 'County Names to hide (2)'!$D$2
      ),
      "Yes",
      "No"
   )
)</f>
        <v/>
      </c>
      <c r="W151" s="1"/>
      <c r="X151" s="1"/>
      <c r="Y151" s="1"/>
      <c r="Z151" s="1"/>
      <c r="AA151" s="1"/>
      <c r="AB151" s="1"/>
      <c r="AC151" s="1"/>
      <c r="AD151" s="1"/>
    </row>
    <row r="152" spans="1:30" x14ac:dyDescent="0.35">
      <c r="A152" s="1"/>
      <c r="B152" s="1"/>
      <c r="C152" s="1"/>
      <c r="D152" s="1"/>
      <c r="E152" s="1"/>
      <c r="F152" s="1"/>
      <c r="G152" s="1"/>
      <c r="H152" s="1"/>
      <c r="I152" s="1"/>
      <c r="J152" s="1"/>
      <c r="K152" s="1"/>
      <c r="L152" s="77" t="str">
        <f t="shared" si="2"/>
        <v>Yes</v>
      </c>
      <c r="M152" s="4"/>
      <c r="N152" s="4"/>
      <c r="O152" s="77" t="str">
        <f>IF(OR(A152="", M152=""), "",
   IF(AND(
         M152 &lt;= 'County Names to hide (2)'!$D$2,
         OR(N152="", N152 &gt;= 'County Names to hide (2)'!$C$2)
      ),
      "Yes",
      "No"
   )
)</f>
        <v/>
      </c>
      <c r="P152" s="4"/>
      <c r="Q152" s="4"/>
      <c r="R152" s="4"/>
      <c r="S152" s="4"/>
      <c r="T152" s="77" t="str">
        <f>IF(Outcomes!M152="","",
   IF(AND(Outcomes!N152&lt;&gt;"",Outcomes!N152&lt;'County Names to hide (2)'!$C$2),0,
      ROUND((MIN(IF(Outcomes!N152="", 'County Names to hide (2)'!$D$2, Outcomes!N152),'County Names to hide (2)'!$D$2)-Outcomes!M152)/30,1)))</f>
        <v/>
      </c>
      <c r="U152" s="77" t="str">
        <f>IF(Outcomes!C152="", "", DATEDIF(Outcomes!C152, 'County Names to hide (2)'!$D$2, "m"))</f>
        <v/>
      </c>
      <c r="V152" s="77" t="str">
        <f>IF(OR(A152="", M152="", N152=""), "",
   IF(AND(
         N152 &gt;= 'County Names to hide (2)'!$C$2,
         N152 &lt;= 'County Names to hide (2)'!$D$2
      ),
      "Yes",
      "No"
   )
)</f>
        <v/>
      </c>
      <c r="W152" s="1"/>
      <c r="X152" s="1"/>
      <c r="Y152" s="1"/>
      <c r="Z152" s="1"/>
      <c r="AA152" s="1"/>
      <c r="AB152" s="1"/>
      <c r="AC152" s="1"/>
      <c r="AD152" s="1"/>
    </row>
    <row r="153" spans="1:30" x14ac:dyDescent="0.35">
      <c r="A153" s="1"/>
      <c r="B153" s="1"/>
      <c r="C153" s="1"/>
      <c r="D153" s="1"/>
      <c r="E153" s="1"/>
      <c r="F153" s="1"/>
      <c r="G153" s="1"/>
      <c r="H153" s="1"/>
      <c r="I153" s="1"/>
      <c r="J153" s="1"/>
      <c r="K153" s="1"/>
      <c r="L153" s="77" t="str">
        <f t="shared" si="2"/>
        <v>Yes</v>
      </c>
      <c r="M153" s="4"/>
      <c r="N153" s="4"/>
      <c r="O153" s="77" t="str">
        <f>IF(OR(A153="", M153=""), "",
   IF(AND(
         M153 &lt;= 'County Names to hide (2)'!$D$2,
         OR(N153="", N153 &gt;= 'County Names to hide (2)'!$C$2)
      ),
      "Yes",
      "No"
   )
)</f>
        <v/>
      </c>
      <c r="P153" s="4"/>
      <c r="Q153" s="4"/>
      <c r="R153" s="4"/>
      <c r="S153" s="4"/>
      <c r="T153" s="77" t="str">
        <f>IF(Outcomes!M153="","",
   IF(AND(Outcomes!N153&lt;&gt;"",Outcomes!N153&lt;'County Names to hide (2)'!$C$2),0,
      ROUND((MIN(IF(Outcomes!N153="", 'County Names to hide (2)'!$D$2, Outcomes!N153),'County Names to hide (2)'!$D$2)-Outcomes!M153)/30,1)))</f>
        <v/>
      </c>
      <c r="U153" s="77" t="str">
        <f>IF(Outcomes!C153="", "", DATEDIF(Outcomes!C153, 'County Names to hide (2)'!$D$2, "m"))</f>
        <v/>
      </c>
      <c r="V153" s="77" t="str">
        <f>IF(OR(A153="", M153="", N153=""), "",
   IF(AND(
         N153 &gt;= 'County Names to hide (2)'!$C$2,
         N153 &lt;= 'County Names to hide (2)'!$D$2
      ),
      "Yes",
      "No"
   )
)</f>
        <v/>
      </c>
      <c r="W153" s="1"/>
      <c r="X153" s="1"/>
      <c r="Y153" s="1"/>
      <c r="Z153" s="1"/>
      <c r="AA153" s="1"/>
      <c r="AB153" s="1"/>
      <c r="AC153" s="1"/>
      <c r="AD153" s="1"/>
    </row>
    <row r="154" spans="1:30" x14ac:dyDescent="0.35">
      <c r="A154" s="1"/>
      <c r="B154" s="1"/>
      <c r="C154" s="1"/>
      <c r="D154" s="1"/>
      <c r="E154" s="1"/>
      <c r="F154" s="1"/>
      <c r="G154" s="1"/>
      <c r="H154" s="1"/>
      <c r="I154" s="1"/>
      <c r="J154" s="1"/>
      <c r="K154" s="1"/>
      <c r="L154" s="77" t="str">
        <f t="shared" si="2"/>
        <v>Yes</v>
      </c>
      <c r="M154" s="4"/>
      <c r="N154" s="4"/>
      <c r="O154" s="77" t="str">
        <f>IF(OR(A154="", M154=""), "",
   IF(AND(
         M154 &lt;= 'County Names to hide (2)'!$D$2,
         OR(N154="", N154 &gt;= 'County Names to hide (2)'!$C$2)
      ),
      "Yes",
      "No"
   )
)</f>
        <v/>
      </c>
      <c r="P154" s="4"/>
      <c r="Q154" s="4"/>
      <c r="R154" s="4"/>
      <c r="S154" s="4"/>
      <c r="T154" s="77" t="str">
        <f>IF(Outcomes!M154="","",
   IF(AND(Outcomes!N154&lt;&gt;"",Outcomes!N154&lt;'County Names to hide (2)'!$C$2),0,
      ROUND((MIN(IF(Outcomes!N154="", 'County Names to hide (2)'!$D$2, Outcomes!N154),'County Names to hide (2)'!$D$2)-Outcomes!M154)/30,1)))</f>
        <v/>
      </c>
      <c r="U154" s="77" t="str">
        <f>IF(Outcomes!C154="", "", DATEDIF(Outcomes!C154, 'County Names to hide (2)'!$D$2, "m"))</f>
        <v/>
      </c>
      <c r="V154" s="77" t="str">
        <f>IF(OR(A154="", M154="", N154=""), "",
   IF(AND(
         N154 &gt;= 'County Names to hide (2)'!$C$2,
         N154 &lt;= 'County Names to hide (2)'!$D$2
      ),
      "Yes",
      "No"
   )
)</f>
        <v/>
      </c>
      <c r="W154" s="1"/>
      <c r="X154" s="1"/>
      <c r="Y154" s="1"/>
      <c r="Z154" s="1"/>
      <c r="AA154" s="1"/>
      <c r="AB154" s="1"/>
      <c r="AC154" s="1"/>
      <c r="AD154" s="1"/>
    </row>
    <row r="155" spans="1:30" x14ac:dyDescent="0.35">
      <c r="A155" s="1"/>
      <c r="B155" s="1"/>
      <c r="C155" s="1"/>
      <c r="D155" s="1"/>
      <c r="E155" s="1"/>
      <c r="F155" s="1"/>
      <c r="G155" s="1"/>
      <c r="H155" s="1"/>
      <c r="I155" s="1"/>
      <c r="J155" s="1"/>
      <c r="K155" s="1"/>
      <c r="L155" s="77" t="str">
        <f t="shared" si="2"/>
        <v>Yes</v>
      </c>
      <c r="M155" s="4"/>
      <c r="N155" s="4"/>
      <c r="O155" s="77" t="str">
        <f>IF(OR(A155="", M155=""), "",
   IF(AND(
         M155 &lt;= 'County Names to hide (2)'!$D$2,
         OR(N155="", N155 &gt;= 'County Names to hide (2)'!$C$2)
      ),
      "Yes",
      "No"
   )
)</f>
        <v/>
      </c>
      <c r="P155" s="4"/>
      <c r="Q155" s="4"/>
      <c r="R155" s="4"/>
      <c r="S155" s="4"/>
      <c r="T155" s="77" t="str">
        <f>IF(Outcomes!M155="","",
   IF(AND(Outcomes!N155&lt;&gt;"",Outcomes!N155&lt;'County Names to hide (2)'!$C$2),0,
      ROUND((MIN(IF(Outcomes!N155="", 'County Names to hide (2)'!$D$2, Outcomes!N155),'County Names to hide (2)'!$D$2)-Outcomes!M155)/30,1)))</f>
        <v/>
      </c>
      <c r="U155" s="77" t="str">
        <f>IF(Outcomes!C155="", "", DATEDIF(Outcomes!C155, 'County Names to hide (2)'!$D$2, "m"))</f>
        <v/>
      </c>
      <c r="V155" s="77" t="str">
        <f>IF(OR(A155="", M155="", N155=""), "",
   IF(AND(
         N155 &gt;= 'County Names to hide (2)'!$C$2,
         N155 &lt;= 'County Names to hide (2)'!$D$2
      ),
      "Yes",
      "No"
   )
)</f>
        <v/>
      </c>
      <c r="W155" s="1"/>
      <c r="X155" s="1"/>
      <c r="Y155" s="1"/>
      <c r="Z155" s="1"/>
      <c r="AA155" s="1"/>
      <c r="AB155" s="1"/>
      <c r="AC155" s="1"/>
      <c r="AD155" s="1"/>
    </row>
    <row r="156" spans="1:30" x14ac:dyDescent="0.35">
      <c r="A156" s="1"/>
      <c r="B156" s="1"/>
      <c r="C156" s="1"/>
      <c r="D156" s="1"/>
      <c r="E156" s="1"/>
      <c r="F156" s="1"/>
      <c r="G156" s="1"/>
      <c r="H156" s="1"/>
      <c r="I156" s="1"/>
      <c r="J156" s="1"/>
      <c r="K156" s="1"/>
      <c r="L156" s="77" t="str">
        <f t="shared" si="2"/>
        <v>Yes</v>
      </c>
      <c r="M156" s="4"/>
      <c r="N156" s="4"/>
      <c r="O156" s="77" t="str">
        <f>IF(OR(A156="", M156=""), "",
   IF(AND(
         M156 &lt;= 'County Names to hide (2)'!$D$2,
         OR(N156="", N156 &gt;= 'County Names to hide (2)'!$C$2)
      ),
      "Yes",
      "No"
   )
)</f>
        <v/>
      </c>
      <c r="P156" s="4"/>
      <c r="Q156" s="4"/>
      <c r="R156" s="4"/>
      <c r="S156" s="4"/>
      <c r="T156" s="77" t="str">
        <f>IF(Outcomes!M156="","",
   IF(AND(Outcomes!N156&lt;&gt;"",Outcomes!N156&lt;'County Names to hide (2)'!$C$2),0,
      ROUND((MIN(IF(Outcomes!N156="", 'County Names to hide (2)'!$D$2, Outcomes!N156),'County Names to hide (2)'!$D$2)-Outcomes!M156)/30,1)))</f>
        <v/>
      </c>
      <c r="U156" s="77" t="str">
        <f>IF(Outcomes!C156="", "", DATEDIF(Outcomes!C156, 'County Names to hide (2)'!$D$2, "m"))</f>
        <v/>
      </c>
      <c r="V156" s="77" t="str">
        <f>IF(OR(A156="", M156="", N156=""), "",
   IF(AND(
         N156 &gt;= 'County Names to hide (2)'!$C$2,
         N156 &lt;= 'County Names to hide (2)'!$D$2
      ),
      "Yes",
      "No"
   )
)</f>
        <v/>
      </c>
      <c r="W156" s="1"/>
      <c r="X156" s="1"/>
      <c r="Y156" s="1"/>
      <c r="Z156" s="1"/>
      <c r="AA156" s="1"/>
      <c r="AB156" s="1"/>
      <c r="AC156" s="1"/>
      <c r="AD156" s="1"/>
    </row>
    <row r="157" spans="1:30" x14ac:dyDescent="0.35">
      <c r="A157" s="1"/>
      <c r="B157" s="1"/>
      <c r="C157" s="1"/>
      <c r="D157" s="1"/>
      <c r="E157" s="1"/>
      <c r="F157" s="1"/>
      <c r="G157" s="1"/>
      <c r="H157" s="1"/>
      <c r="I157" s="1"/>
      <c r="J157" s="1"/>
      <c r="K157" s="1"/>
      <c r="L157" s="77" t="str">
        <f t="shared" si="2"/>
        <v>Yes</v>
      </c>
      <c r="M157" s="4"/>
      <c r="N157" s="4"/>
      <c r="O157" s="77" t="str">
        <f>IF(OR(A157="", M157=""), "",
   IF(AND(
         M157 &lt;= 'County Names to hide (2)'!$D$2,
         OR(N157="", N157 &gt;= 'County Names to hide (2)'!$C$2)
      ),
      "Yes",
      "No"
   )
)</f>
        <v/>
      </c>
      <c r="P157" s="4"/>
      <c r="Q157" s="4"/>
      <c r="R157" s="4"/>
      <c r="S157" s="4"/>
      <c r="T157" s="77" t="str">
        <f>IF(Outcomes!M157="","",
   IF(AND(Outcomes!N157&lt;&gt;"",Outcomes!N157&lt;'County Names to hide (2)'!$C$2),0,
      ROUND((MIN(IF(Outcomes!N157="", 'County Names to hide (2)'!$D$2, Outcomes!N157),'County Names to hide (2)'!$D$2)-Outcomes!M157)/30,1)))</f>
        <v/>
      </c>
      <c r="U157" s="77" t="str">
        <f>IF(Outcomes!C157="", "", DATEDIF(Outcomes!C157, 'County Names to hide (2)'!$D$2, "m"))</f>
        <v/>
      </c>
      <c r="V157" s="77" t="str">
        <f>IF(OR(A157="", M157="", N157=""), "",
   IF(AND(
         N157 &gt;= 'County Names to hide (2)'!$C$2,
         N157 &lt;= 'County Names to hide (2)'!$D$2
      ),
      "Yes",
      "No"
   )
)</f>
        <v/>
      </c>
      <c r="W157" s="1"/>
      <c r="X157" s="1"/>
      <c r="Y157" s="1"/>
      <c r="Z157" s="1"/>
      <c r="AA157" s="1"/>
      <c r="AB157" s="1"/>
      <c r="AC157" s="1"/>
      <c r="AD157" s="1"/>
    </row>
    <row r="158" spans="1:30" x14ac:dyDescent="0.35">
      <c r="A158" s="1"/>
      <c r="B158" s="1"/>
      <c r="C158" s="1"/>
      <c r="D158" s="1"/>
      <c r="E158" s="1"/>
      <c r="F158" s="1"/>
      <c r="G158" s="1"/>
      <c r="H158" s="1"/>
      <c r="I158" s="1"/>
      <c r="J158" s="1"/>
      <c r="K158" s="1"/>
      <c r="L158" s="77" t="str">
        <f t="shared" si="2"/>
        <v>Yes</v>
      </c>
      <c r="M158" s="4"/>
      <c r="N158" s="4"/>
      <c r="O158" s="77" t="str">
        <f>IF(OR(A158="", M158=""), "",
   IF(AND(
         M158 &lt;= 'County Names to hide (2)'!$D$2,
         OR(N158="", N158 &gt;= 'County Names to hide (2)'!$C$2)
      ),
      "Yes",
      "No"
   )
)</f>
        <v/>
      </c>
      <c r="P158" s="4"/>
      <c r="Q158" s="4"/>
      <c r="R158" s="4"/>
      <c r="S158" s="4"/>
      <c r="T158" s="77" t="str">
        <f>IF(Outcomes!M158="","",
   IF(AND(Outcomes!N158&lt;&gt;"",Outcomes!N158&lt;'County Names to hide (2)'!$C$2),0,
      ROUND((MIN(IF(Outcomes!N158="", 'County Names to hide (2)'!$D$2, Outcomes!N158),'County Names to hide (2)'!$D$2)-Outcomes!M158)/30,1)))</f>
        <v/>
      </c>
      <c r="U158" s="77" t="str">
        <f>IF(Outcomes!C158="", "", DATEDIF(Outcomes!C158, 'County Names to hide (2)'!$D$2, "m"))</f>
        <v/>
      </c>
      <c r="V158" s="77" t="str">
        <f>IF(OR(A158="", M158="", N158=""), "",
   IF(AND(
         N158 &gt;= 'County Names to hide (2)'!$C$2,
         N158 &lt;= 'County Names to hide (2)'!$D$2
      ),
      "Yes",
      "No"
   )
)</f>
        <v/>
      </c>
      <c r="W158" s="1"/>
      <c r="X158" s="1"/>
      <c r="Y158" s="1"/>
      <c r="Z158" s="1"/>
      <c r="AA158" s="1"/>
      <c r="AB158" s="1"/>
      <c r="AC158" s="1"/>
      <c r="AD158" s="1"/>
    </row>
    <row r="159" spans="1:30" x14ac:dyDescent="0.35">
      <c r="A159" s="1"/>
      <c r="B159" s="1"/>
      <c r="C159" s="1"/>
      <c r="D159" s="1"/>
      <c r="E159" s="1"/>
      <c r="F159" s="1"/>
      <c r="G159" s="1"/>
      <c r="H159" s="1"/>
      <c r="I159" s="1"/>
      <c r="J159" s="1"/>
      <c r="K159" s="1"/>
      <c r="L159" s="77" t="str">
        <f t="shared" si="2"/>
        <v>Yes</v>
      </c>
      <c r="M159" s="4"/>
      <c r="N159" s="4"/>
      <c r="O159" s="77" t="str">
        <f>IF(OR(A159="", M159=""), "",
   IF(AND(
         M159 &lt;= 'County Names to hide (2)'!$D$2,
         OR(N159="", N159 &gt;= 'County Names to hide (2)'!$C$2)
      ),
      "Yes",
      "No"
   )
)</f>
        <v/>
      </c>
      <c r="P159" s="4"/>
      <c r="Q159" s="4"/>
      <c r="R159" s="4"/>
      <c r="S159" s="4"/>
      <c r="T159" s="77" t="str">
        <f>IF(Outcomes!M159="","",
   IF(AND(Outcomes!N159&lt;&gt;"",Outcomes!N159&lt;'County Names to hide (2)'!$C$2),0,
      ROUND((MIN(IF(Outcomes!N159="", 'County Names to hide (2)'!$D$2, Outcomes!N159),'County Names to hide (2)'!$D$2)-Outcomes!M159)/30,1)))</f>
        <v/>
      </c>
      <c r="U159" s="77" t="str">
        <f>IF(Outcomes!C159="", "", DATEDIF(Outcomes!C159, 'County Names to hide (2)'!$D$2, "m"))</f>
        <v/>
      </c>
      <c r="V159" s="77" t="str">
        <f>IF(OR(A159="", M159="", N159=""), "",
   IF(AND(
         N159 &gt;= 'County Names to hide (2)'!$C$2,
         N159 &lt;= 'County Names to hide (2)'!$D$2
      ),
      "Yes",
      "No"
   )
)</f>
        <v/>
      </c>
      <c r="W159" s="1"/>
      <c r="X159" s="1"/>
      <c r="Y159" s="1"/>
      <c r="Z159" s="1"/>
      <c r="AA159" s="1"/>
      <c r="AB159" s="1"/>
      <c r="AC159" s="1"/>
      <c r="AD159" s="1"/>
    </row>
    <row r="160" spans="1:30" x14ac:dyDescent="0.35">
      <c r="A160" s="1"/>
      <c r="B160" s="1"/>
      <c r="C160" s="1"/>
      <c r="D160" s="1"/>
      <c r="E160" s="1"/>
      <c r="F160" s="1"/>
      <c r="G160" s="1"/>
      <c r="H160" s="1"/>
      <c r="I160" s="1"/>
      <c r="J160" s="1"/>
      <c r="K160" s="1"/>
      <c r="L160" s="77" t="str">
        <f t="shared" si="2"/>
        <v>Yes</v>
      </c>
      <c r="M160" s="4"/>
      <c r="N160" s="4"/>
      <c r="O160" s="77" t="str">
        <f>IF(OR(A160="", M160=""), "",
   IF(AND(
         M160 &lt;= 'County Names to hide (2)'!$D$2,
         OR(N160="", N160 &gt;= 'County Names to hide (2)'!$C$2)
      ),
      "Yes",
      "No"
   )
)</f>
        <v/>
      </c>
      <c r="P160" s="4"/>
      <c r="Q160" s="4"/>
      <c r="R160" s="4"/>
      <c r="S160" s="4"/>
      <c r="T160" s="77" t="str">
        <f>IF(Outcomes!M160="","",
   IF(AND(Outcomes!N160&lt;&gt;"",Outcomes!N160&lt;'County Names to hide (2)'!$C$2),0,
      ROUND((MIN(IF(Outcomes!N160="", 'County Names to hide (2)'!$D$2, Outcomes!N160),'County Names to hide (2)'!$D$2)-Outcomes!M160)/30,1)))</f>
        <v/>
      </c>
      <c r="U160" s="77" t="str">
        <f>IF(Outcomes!C160="", "", DATEDIF(Outcomes!C160, 'County Names to hide (2)'!$D$2, "m"))</f>
        <v/>
      </c>
      <c r="V160" s="77" t="str">
        <f>IF(OR(A160="", M160="", N160=""), "",
   IF(AND(
         N160 &gt;= 'County Names to hide (2)'!$C$2,
         N160 &lt;= 'County Names to hide (2)'!$D$2
      ),
      "Yes",
      "No"
   )
)</f>
        <v/>
      </c>
      <c r="W160" s="1"/>
      <c r="X160" s="1"/>
      <c r="Y160" s="1"/>
      <c r="Z160" s="1"/>
      <c r="AA160" s="1"/>
      <c r="AB160" s="1"/>
      <c r="AC160" s="1"/>
      <c r="AD160" s="1"/>
    </row>
    <row r="161" spans="1:30" x14ac:dyDescent="0.35">
      <c r="A161" s="1"/>
      <c r="B161" s="1"/>
      <c r="C161" s="1"/>
      <c r="D161" s="1"/>
      <c r="E161" s="1"/>
      <c r="F161" s="1"/>
      <c r="G161" s="1"/>
      <c r="H161" s="1"/>
      <c r="I161" s="1"/>
      <c r="J161" s="1"/>
      <c r="K161" s="1"/>
      <c r="L161" s="77" t="str">
        <f t="shared" si="2"/>
        <v>Yes</v>
      </c>
      <c r="M161" s="4"/>
      <c r="N161" s="4"/>
      <c r="O161" s="77" t="str">
        <f>IF(OR(A161="", M161=""), "",
   IF(AND(
         M161 &lt;= 'County Names to hide (2)'!$D$2,
         OR(N161="", N161 &gt;= 'County Names to hide (2)'!$C$2)
      ),
      "Yes",
      "No"
   )
)</f>
        <v/>
      </c>
      <c r="P161" s="4"/>
      <c r="Q161" s="4"/>
      <c r="R161" s="4"/>
      <c r="S161" s="4"/>
      <c r="T161" s="77" t="str">
        <f>IF(Outcomes!M161="","",
   IF(AND(Outcomes!N161&lt;&gt;"",Outcomes!N161&lt;'County Names to hide (2)'!$C$2),0,
      ROUND((MIN(IF(Outcomes!N161="", 'County Names to hide (2)'!$D$2, Outcomes!N161),'County Names to hide (2)'!$D$2)-Outcomes!M161)/30,1)))</f>
        <v/>
      </c>
      <c r="U161" s="77" t="str">
        <f>IF(Outcomes!C161="", "", DATEDIF(Outcomes!C161, 'County Names to hide (2)'!$D$2, "m"))</f>
        <v/>
      </c>
      <c r="V161" s="77" t="str">
        <f>IF(OR(A161="", M161="", N161=""), "",
   IF(AND(
         N161 &gt;= 'County Names to hide (2)'!$C$2,
         N161 &lt;= 'County Names to hide (2)'!$D$2
      ),
      "Yes",
      "No"
   )
)</f>
        <v/>
      </c>
      <c r="W161" s="1"/>
      <c r="X161" s="1"/>
      <c r="Y161" s="1"/>
      <c r="Z161" s="1"/>
      <c r="AA161" s="1"/>
      <c r="AB161" s="1"/>
      <c r="AC161" s="1"/>
      <c r="AD161" s="1"/>
    </row>
    <row r="162" spans="1:30" x14ac:dyDescent="0.35">
      <c r="A162" s="1"/>
      <c r="B162" s="1"/>
      <c r="C162" s="1"/>
      <c r="D162" s="1"/>
      <c r="E162" s="1"/>
      <c r="F162" s="1"/>
      <c r="G162" s="1"/>
      <c r="H162" s="1"/>
      <c r="I162" s="1"/>
      <c r="J162" s="1"/>
      <c r="K162" s="1"/>
      <c r="L162" s="77" t="str">
        <f t="shared" si="2"/>
        <v>Yes</v>
      </c>
      <c r="M162" s="4"/>
      <c r="N162" s="4"/>
      <c r="O162" s="77" t="str">
        <f>IF(OR(A162="", M162=""), "",
   IF(AND(
         M162 &lt;= 'County Names to hide (2)'!$D$2,
         OR(N162="", N162 &gt;= 'County Names to hide (2)'!$C$2)
      ),
      "Yes",
      "No"
   )
)</f>
        <v/>
      </c>
      <c r="P162" s="4"/>
      <c r="Q162" s="4"/>
      <c r="R162" s="4"/>
      <c r="S162" s="4"/>
      <c r="T162" s="77" t="str">
        <f>IF(Outcomes!M162="","",
   IF(AND(Outcomes!N162&lt;&gt;"",Outcomes!N162&lt;'County Names to hide (2)'!$C$2),0,
      ROUND((MIN(IF(Outcomes!N162="", 'County Names to hide (2)'!$D$2, Outcomes!N162),'County Names to hide (2)'!$D$2)-Outcomes!M162)/30,1)))</f>
        <v/>
      </c>
      <c r="U162" s="77" t="str">
        <f>IF(Outcomes!C162="", "", DATEDIF(Outcomes!C162, 'County Names to hide (2)'!$D$2, "m"))</f>
        <v/>
      </c>
      <c r="V162" s="77" t="str">
        <f>IF(OR(A162="", M162="", N162=""), "",
   IF(AND(
         N162 &gt;= 'County Names to hide (2)'!$C$2,
         N162 &lt;= 'County Names to hide (2)'!$D$2
      ),
      "Yes",
      "No"
   )
)</f>
        <v/>
      </c>
      <c r="W162" s="1"/>
      <c r="X162" s="1"/>
      <c r="Y162" s="1"/>
      <c r="Z162" s="1"/>
      <c r="AA162" s="1"/>
      <c r="AB162" s="1"/>
      <c r="AC162" s="1"/>
      <c r="AD162" s="1"/>
    </row>
    <row r="163" spans="1:30" x14ac:dyDescent="0.35">
      <c r="A163" s="1"/>
      <c r="B163" s="1"/>
      <c r="C163" s="1"/>
      <c r="D163" s="1"/>
      <c r="E163" s="1"/>
      <c r="F163" s="1"/>
      <c r="G163" s="1"/>
      <c r="H163" s="1"/>
      <c r="I163" s="1"/>
      <c r="J163" s="1"/>
      <c r="K163" s="1"/>
      <c r="L163" s="77" t="str">
        <f t="shared" si="2"/>
        <v>Yes</v>
      </c>
      <c r="M163" s="4"/>
      <c r="N163" s="4"/>
      <c r="O163" s="77" t="str">
        <f>IF(OR(A163="", M163=""), "",
   IF(AND(
         M163 &lt;= 'County Names to hide (2)'!$D$2,
         OR(N163="", N163 &gt;= 'County Names to hide (2)'!$C$2)
      ),
      "Yes",
      "No"
   )
)</f>
        <v/>
      </c>
      <c r="P163" s="4"/>
      <c r="Q163" s="4"/>
      <c r="R163" s="4"/>
      <c r="S163" s="4"/>
      <c r="T163" s="77" t="str">
        <f>IF(Outcomes!M163="","",
   IF(AND(Outcomes!N163&lt;&gt;"",Outcomes!N163&lt;'County Names to hide (2)'!$C$2),0,
      ROUND((MIN(IF(Outcomes!N163="", 'County Names to hide (2)'!$D$2, Outcomes!N163),'County Names to hide (2)'!$D$2)-Outcomes!M163)/30,1)))</f>
        <v/>
      </c>
      <c r="U163" s="77" t="str">
        <f>IF(Outcomes!C163="", "", DATEDIF(Outcomes!C163, 'County Names to hide (2)'!$D$2, "m"))</f>
        <v/>
      </c>
      <c r="V163" s="77" t="str">
        <f>IF(OR(A163="", M163="", N163=""), "",
   IF(AND(
         N163 &gt;= 'County Names to hide (2)'!$C$2,
         N163 &lt;= 'County Names to hide (2)'!$D$2
      ),
      "Yes",
      "No"
   )
)</f>
        <v/>
      </c>
      <c r="W163" s="1"/>
      <c r="X163" s="1"/>
      <c r="Y163" s="1"/>
      <c r="Z163" s="1"/>
      <c r="AA163" s="1"/>
      <c r="AB163" s="1"/>
      <c r="AC163" s="1"/>
      <c r="AD163" s="1"/>
    </row>
    <row r="164" spans="1:30" x14ac:dyDescent="0.35">
      <c r="A164" s="1"/>
      <c r="B164" s="1"/>
      <c r="C164" s="1"/>
      <c r="D164" s="1"/>
      <c r="E164" s="1"/>
      <c r="F164" s="1"/>
      <c r="G164" s="1"/>
      <c r="H164" s="1"/>
      <c r="I164" s="1"/>
      <c r="J164" s="1"/>
      <c r="K164" s="1"/>
      <c r="L164" s="77" t="str">
        <f t="shared" si="2"/>
        <v>Yes</v>
      </c>
      <c r="M164" s="4"/>
      <c r="N164" s="4"/>
      <c r="O164" s="77" t="str">
        <f>IF(OR(A164="", M164=""), "",
   IF(AND(
         M164 &lt;= 'County Names to hide (2)'!$D$2,
         OR(N164="", N164 &gt;= 'County Names to hide (2)'!$C$2)
      ),
      "Yes",
      "No"
   )
)</f>
        <v/>
      </c>
      <c r="P164" s="4"/>
      <c r="Q164" s="4"/>
      <c r="R164" s="4"/>
      <c r="S164" s="4"/>
      <c r="T164" s="77" t="str">
        <f>IF(Outcomes!M164="","",
   IF(AND(Outcomes!N164&lt;&gt;"",Outcomes!N164&lt;'County Names to hide (2)'!$C$2),0,
      ROUND((MIN(IF(Outcomes!N164="", 'County Names to hide (2)'!$D$2, Outcomes!N164),'County Names to hide (2)'!$D$2)-Outcomes!M164)/30,1)))</f>
        <v/>
      </c>
      <c r="U164" s="77" t="str">
        <f>IF(Outcomes!C164="", "", DATEDIF(Outcomes!C164, 'County Names to hide (2)'!$D$2, "m"))</f>
        <v/>
      </c>
      <c r="V164" s="77" t="str">
        <f>IF(OR(A164="", M164="", N164=""), "",
   IF(AND(
         N164 &gt;= 'County Names to hide (2)'!$C$2,
         N164 &lt;= 'County Names to hide (2)'!$D$2
      ),
      "Yes",
      "No"
   )
)</f>
        <v/>
      </c>
      <c r="W164" s="1"/>
      <c r="X164" s="1"/>
      <c r="Y164" s="1"/>
      <c r="Z164" s="1"/>
      <c r="AA164" s="1"/>
      <c r="AB164" s="1"/>
      <c r="AC164" s="1"/>
      <c r="AD164" s="1"/>
    </row>
    <row r="165" spans="1:30" x14ac:dyDescent="0.35">
      <c r="A165" s="1"/>
      <c r="B165" s="1"/>
      <c r="C165" s="1"/>
      <c r="D165" s="1"/>
      <c r="E165" s="1"/>
      <c r="F165" s="1"/>
      <c r="G165" s="1"/>
      <c r="H165" s="1"/>
      <c r="I165" s="1"/>
      <c r="J165" s="1"/>
      <c r="K165" s="1"/>
      <c r="L165" s="77" t="str">
        <f t="shared" si="2"/>
        <v>Yes</v>
      </c>
      <c r="M165" s="4"/>
      <c r="N165" s="4"/>
      <c r="O165" s="77" t="str">
        <f>IF(OR(A165="", M165=""), "",
   IF(AND(
         M165 &lt;= 'County Names to hide (2)'!$D$2,
         OR(N165="", N165 &gt;= 'County Names to hide (2)'!$C$2)
      ),
      "Yes",
      "No"
   )
)</f>
        <v/>
      </c>
      <c r="P165" s="4"/>
      <c r="Q165" s="4"/>
      <c r="R165" s="4"/>
      <c r="S165" s="4"/>
      <c r="T165" s="77" t="str">
        <f>IF(Outcomes!M165="","",
   IF(AND(Outcomes!N165&lt;&gt;"",Outcomes!N165&lt;'County Names to hide (2)'!$C$2),0,
      ROUND((MIN(IF(Outcomes!N165="", 'County Names to hide (2)'!$D$2, Outcomes!N165),'County Names to hide (2)'!$D$2)-Outcomes!M165)/30,1)))</f>
        <v/>
      </c>
      <c r="U165" s="77" t="str">
        <f>IF(Outcomes!C165="", "", DATEDIF(Outcomes!C165, 'County Names to hide (2)'!$D$2, "m"))</f>
        <v/>
      </c>
      <c r="V165" s="77" t="str">
        <f>IF(OR(A165="", M165="", N165=""), "",
   IF(AND(
         N165 &gt;= 'County Names to hide (2)'!$C$2,
         N165 &lt;= 'County Names to hide (2)'!$D$2
      ),
      "Yes",
      "No"
   )
)</f>
        <v/>
      </c>
      <c r="W165" s="1"/>
      <c r="X165" s="1"/>
      <c r="Y165" s="1"/>
      <c r="Z165" s="1"/>
      <c r="AA165" s="1"/>
      <c r="AB165" s="1"/>
      <c r="AC165" s="1"/>
      <c r="AD165" s="1"/>
    </row>
    <row r="166" spans="1:30" x14ac:dyDescent="0.35">
      <c r="A166" s="1"/>
      <c r="B166" s="1"/>
      <c r="C166" s="1"/>
      <c r="D166" s="1"/>
      <c r="E166" s="1"/>
      <c r="F166" s="1"/>
      <c r="G166" s="1"/>
      <c r="H166" s="1"/>
      <c r="I166" s="1"/>
      <c r="J166" s="1"/>
      <c r="K166" s="1"/>
      <c r="L166" s="77" t="str">
        <f t="shared" si="2"/>
        <v>Yes</v>
      </c>
      <c r="M166" s="4"/>
      <c r="N166" s="4"/>
      <c r="O166" s="77" t="str">
        <f>IF(OR(A166="", M166=""), "",
   IF(AND(
         M166 &lt;= 'County Names to hide (2)'!$D$2,
         OR(N166="", N166 &gt;= 'County Names to hide (2)'!$C$2)
      ),
      "Yes",
      "No"
   )
)</f>
        <v/>
      </c>
      <c r="P166" s="4"/>
      <c r="Q166" s="4"/>
      <c r="R166" s="4"/>
      <c r="S166" s="4"/>
      <c r="T166" s="77" t="str">
        <f>IF(Outcomes!M166="","",
   IF(AND(Outcomes!N166&lt;&gt;"",Outcomes!N166&lt;'County Names to hide (2)'!$C$2),0,
      ROUND((MIN(IF(Outcomes!N166="", 'County Names to hide (2)'!$D$2, Outcomes!N166),'County Names to hide (2)'!$D$2)-Outcomes!M166)/30,1)))</f>
        <v/>
      </c>
      <c r="U166" s="77" t="str">
        <f>IF(Outcomes!C166="", "", DATEDIF(Outcomes!C166, 'County Names to hide (2)'!$D$2, "m"))</f>
        <v/>
      </c>
      <c r="V166" s="77" t="str">
        <f>IF(OR(A166="", M166="", N166=""), "",
   IF(AND(
         N166 &gt;= 'County Names to hide (2)'!$C$2,
         N166 &lt;= 'County Names to hide (2)'!$D$2
      ),
      "Yes",
      "No"
   )
)</f>
        <v/>
      </c>
      <c r="W166" s="1"/>
      <c r="X166" s="1"/>
      <c r="Y166" s="1"/>
      <c r="Z166" s="1"/>
      <c r="AA166" s="1"/>
      <c r="AB166" s="1"/>
      <c r="AC166" s="1"/>
      <c r="AD166" s="1"/>
    </row>
    <row r="167" spans="1:30" x14ac:dyDescent="0.35">
      <c r="A167" s="1"/>
      <c r="B167" s="1"/>
      <c r="C167" s="1"/>
      <c r="D167" s="1"/>
      <c r="E167" s="1"/>
      <c r="F167" s="1"/>
      <c r="G167" s="1"/>
      <c r="H167" s="1"/>
      <c r="I167" s="1"/>
      <c r="J167" s="1"/>
      <c r="K167" s="1"/>
      <c r="L167" s="77" t="str">
        <f t="shared" si="2"/>
        <v>Yes</v>
      </c>
      <c r="M167" s="4"/>
      <c r="N167" s="4"/>
      <c r="O167" s="77" t="str">
        <f>IF(OR(A167="", M167=""), "",
   IF(AND(
         M167 &lt;= 'County Names to hide (2)'!$D$2,
         OR(N167="", N167 &gt;= 'County Names to hide (2)'!$C$2)
      ),
      "Yes",
      "No"
   )
)</f>
        <v/>
      </c>
      <c r="P167" s="4"/>
      <c r="Q167" s="4"/>
      <c r="R167" s="4"/>
      <c r="S167" s="4"/>
      <c r="T167" s="77" t="str">
        <f>IF(Outcomes!M167="","",
   IF(AND(Outcomes!N167&lt;&gt;"",Outcomes!N167&lt;'County Names to hide (2)'!$C$2),0,
      ROUND((MIN(IF(Outcomes!N167="", 'County Names to hide (2)'!$D$2, Outcomes!N167),'County Names to hide (2)'!$D$2)-Outcomes!M167)/30,1)))</f>
        <v/>
      </c>
      <c r="U167" s="77" t="str">
        <f>IF(Outcomes!C167="", "", DATEDIF(Outcomes!C167, 'County Names to hide (2)'!$D$2, "m"))</f>
        <v/>
      </c>
      <c r="V167" s="77" t="str">
        <f>IF(OR(A167="", M167="", N167=""), "",
   IF(AND(
         N167 &gt;= 'County Names to hide (2)'!$C$2,
         N167 &lt;= 'County Names to hide (2)'!$D$2
      ),
      "Yes",
      "No"
   )
)</f>
        <v/>
      </c>
      <c r="W167" s="1"/>
      <c r="X167" s="1"/>
      <c r="Y167" s="1"/>
      <c r="Z167" s="1"/>
      <c r="AA167" s="1"/>
      <c r="AB167" s="1"/>
      <c r="AC167" s="1"/>
      <c r="AD167" s="1"/>
    </row>
    <row r="168" spans="1:30" x14ac:dyDescent="0.35">
      <c r="A168" s="1"/>
      <c r="B168" s="1"/>
      <c r="C168" s="1"/>
      <c r="D168" s="1"/>
      <c r="E168" s="1"/>
      <c r="F168" s="1"/>
      <c r="G168" s="1"/>
      <c r="H168" s="1"/>
      <c r="I168" s="1"/>
      <c r="J168" s="1"/>
      <c r="K168" s="1"/>
      <c r="L168" s="77" t="str">
        <f t="shared" si="2"/>
        <v>Yes</v>
      </c>
      <c r="M168" s="4"/>
      <c r="N168" s="4"/>
      <c r="O168" s="77" t="str">
        <f>IF(OR(A168="", M168=""), "",
   IF(AND(
         M168 &lt;= 'County Names to hide (2)'!$D$2,
         OR(N168="", N168 &gt;= 'County Names to hide (2)'!$C$2)
      ),
      "Yes",
      "No"
   )
)</f>
        <v/>
      </c>
      <c r="P168" s="4"/>
      <c r="Q168" s="4"/>
      <c r="R168" s="4"/>
      <c r="S168" s="4"/>
      <c r="T168" s="77" t="str">
        <f>IF(Outcomes!M168="","",
   IF(AND(Outcomes!N168&lt;&gt;"",Outcomes!N168&lt;'County Names to hide (2)'!$C$2),0,
      ROUND((MIN(IF(Outcomes!N168="", 'County Names to hide (2)'!$D$2, Outcomes!N168),'County Names to hide (2)'!$D$2)-Outcomes!M168)/30,1)))</f>
        <v/>
      </c>
      <c r="U168" s="77" t="str">
        <f>IF(Outcomes!C168="", "", DATEDIF(Outcomes!C168, 'County Names to hide (2)'!$D$2, "m"))</f>
        <v/>
      </c>
      <c r="V168" s="77" t="str">
        <f>IF(OR(A168="", M168="", N168=""), "",
   IF(AND(
         N168 &gt;= 'County Names to hide (2)'!$C$2,
         N168 &lt;= 'County Names to hide (2)'!$D$2
      ),
      "Yes",
      "No"
   )
)</f>
        <v/>
      </c>
      <c r="W168" s="1"/>
      <c r="X168" s="1"/>
      <c r="Y168" s="1"/>
      <c r="Z168" s="1"/>
      <c r="AA168" s="1"/>
      <c r="AB168" s="1"/>
      <c r="AC168" s="1"/>
      <c r="AD168" s="1"/>
    </row>
    <row r="169" spans="1:30" x14ac:dyDescent="0.35">
      <c r="A169" s="1"/>
      <c r="B169" s="1"/>
      <c r="C169" s="1"/>
      <c r="D169" s="1"/>
      <c r="E169" s="1"/>
      <c r="F169" s="1"/>
      <c r="G169" s="1"/>
      <c r="H169" s="1"/>
      <c r="I169" s="1"/>
      <c r="J169" s="1"/>
      <c r="K169" s="1"/>
      <c r="L169" s="77" t="str">
        <f t="shared" si="2"/>
        <v>Yes</v>
      </c>
      <c r="M169" s="4"/>
      <c r="N169" s="4"/>
      <c r="O169" s="77" t="str">
        <f>IF(OR(A169="", M169=""), "",
   IF(AND(
         M169 &lt;= 'County Names to hide (2)'!$D$2,
         OR(N169="", N169 &gt;= 'County Names to hide (2)'!$C$2)
      ),
      "Yes",
      "No"
   )
)</f>
        <v/>
      </c>
      <c r="P169" s="4"/>
      <c r="Q169" s="4"/>
      <c r="R169" s="4"/>
      <c r="S169" s="4"/>
      <c r="T169" s="77" t="str">
        <f>IF(Outcomes!M169="","",
   IF(AND(Outcomes!N169&lt;&gt;"",Outcomes!N169&lt;'County Names to hide (2)'!$C$2),0,
      ROUND((MIN(IF(Outcomes!N169="", 'County Names to hide (2)'!$D$2, Outcomes!N169),'County Names to hide (2)'!$D$2)-Outcomes!M169)/30,1)))</f>
        <v/>
      </c>
      <c r="U169" s="77" t="str">
        <f>IF(Outcomes!C169="", "", DATEDIF(Outcomes!C169, 'County Names to hide (2)'!$D$2, "m"))</f>
        <v/>
      </c>
      <c r="V169" s="77" t="str">
        <f>IF(OR(A169="", M169="", N169=""), "",
   IF(AND(
         N169 &gt;= 'County Names to hide (2)'!$C$2,
         N169 &lt;= 'County Names to hide (2)'!$D$2
      ),
      "Yes",
      "No"
   )
)</f>
        <v/>
      </c>
      <c r="W169" s="1"/>
      <c r="X169" s="1"/>
      <c r="Y169" s="1"/>
      <c r="Z169" s="1"/>
      <c r="AA169" s="1"/>
      <c r="AB169" s="1"/>
      <c r="AC169" s="1"/>
      <c r="AD169" s="1"/>
    </row>
    <row r="170" spans="1:30" x14ac:dyDescent="0.35">
      <c r="A170" s="1"/>
      <c r="B170" s="1"/>
      <c r="C170" s="1"/>
      <c r="D170" s="1"/>
      <c r="E170" s="1"/>
      <c r="F170" s="1"/>
      <c r="G170" s="1"/>
      <c r="H170" s="1"/>
      <c r="I170" s="1"/>
      <c r="J170" s="1"/>
      <c r="K170" s="1"/>
      <c r="L170" s="77" t="str">
        <f t="shared" si="2"/>
        <v>Yes</v>
      </c>
      <c r="M170" s="4"/>
      <c r="N170" s="4"/>
      <c r="O170" s="77" t="str">
        <f>IF(OR(A170="", M170=""), "",
   IF(AND(
         M170 &lt;= 'County Names to hide (2)'!$D$2,
         OR(N170="", N170 &gt;= 'County Names to hide (2)'!$C$2)
      ),
      "Yes",
      "No"
   )
)</f>
        <v/>
      </c>
      <c r="P170" s="4"/>
      <c r="Q170" s="4"/>
      <c r="R170" s="4"/>
      <c r="S170" s="4"/>
      <c r="T170" s="77" t="str">
        <f>IF(Outcomes!M170="","",
   IF(AND(Outcomes!N170&lt;&gt;"",Outcomes!N170&lt;'County Names to hide (2)'!$C$2),0,
      ROUND((MIN(IF(Outcomes!N170="", 'County Names to hide (2)'!$D$2, Outcomes!N170),'County Names to hide (2)'!$D$2)-Outcomes!M170)/30,1)))</f>
        <v/>
      </c>
      <c r="U170" s="77" t="str">
        <f>IF(Outcomes!C170="", "", DATEDIF(Outcomes!C170, 'County Names to hide (2)'!$D$2, "m"))</f>
        <v/>
      </c>
      <c r="V170" s="77" t="str">
        <f>IF(OR(A170="", M170="", N170=""), "",
   IF(AND(
         N170 &gt;= 'County Names to hide (2)'!$C$2,
         N170 &lt;= 'County Names to hide (2)'!$D$2
      ),
      "Yes",
      "No"
   )
)</f>
        <v/>
      </c>
      <c r="W170" s="1"/>
      <c r="X170" s="1"/>
      <c r="Y170" s="1"/>
      <c r="Z170" s="1"/>
      <c r="AA170" s="1"/>
      <c r="AB170" s="1"/>
      <c r="AC170" s="1"/>
      <c r="AD170" s="1"/>
    </row>
    <row r="171" spans="1:30" x14ac:dyDescent="0.35">
      <c r="A171" s="1"/>
      <c r="B171" s="1"/>
      <c r="C171" s="1"/>
      <c r="D171" s="1"/>
      <c r="E171" s="1"/>
      <c r="F171" s="1"/>
      <c r="G171" s="1"/>
      <c r="H171" s="1"/>
      <c r="I171" s="1"/>
      <c r="J171" s="1"/>
      <c r="K171" s="1"/>
      <c r="L171" s="77" t="str">
        <f t="shared" si="2"/>
        <v>Yes</v>
      </c>
      <c r="M171" s="4"/>
      <c r="N171" s="4"/>
      <c r="O171" s="77" t="str">
        <f>IF(OR(A171="", M171=""), "",
   IF(AND(
         M171 &lt;= 'County Names to hide (2)'!$D$2,
         OR(N171="", N171 &gt;= 'County Names to hide (2)'!$C$2)
      ),
      "Yes",
      "No"
   )
)</f>
        <v/>
      </c>
      <c r="P171" s="4"/>
      <c r="Q171" s="4"/>
      <c r="R171" s="4"/>
      <c r="S171" s="4"/>
      <c r="T171" s="77" t="str">
        <f>IF(Outcomes!M171="","",
   IF(AND(Outcomes!N171&lt;&gt;"",Outcomes!N171&lt;'County Names to hide (2)'!$C$2),0,
      ROUND((MIN(IF(Outcomes!N171="", 'County Names to hide (2)'!$D$2, Outcomes!N171),'County Names to hide (2)'!$D$2)-Outcomes!M171)/30,1)))</f>
        <v/>
      </c>
      <c r="U171" s="77" t="str">
        <f>IF(Outcomes!C171="", "", DATEDIF(Outcomes!C171, 'County Names to hide (2)'!$D$2, "m"))</f>
        <v/>
      </c>
      <c r="V171" s="77" t="str">
        <f>IF(OR(A171="", M171="", N171=""), "",
   IF(AND(
         N171 &gt;= 'County Names to hide (2)'!$C$2,
         N171 &lt;= 'County Names to hide (2)'!$D$2
      ),
      "Yes",
      "No"
   )
)</f>
        <v/>
      </c>
      <c r="W171" s="1"/>
      <c r="X171" s="1"/>
      <c r="Y171" s="1"/>
      <c r="Z171" s="1"/>
      <c r="AA171" s="1"/>
      <c r="AB171" s="1"/>
      <c r="AC171" s="1"/>
      <c r="AD171" s="1"/>
    </row>
    <row r="172" spans="1:30" x14ac:dyDescent="0.35">
      <c r="A172" s="1"/>
      <c r="B172" s="1"/>
      <c r="C172" s="1"/>
      <c r="D172" s="1"/>
      <c r="E172" s="1"/>
      <c r="F172" s="1"/>
      <c r="G172" s="1"/>
      <c r="H172" s="1"/>
      <c r="I172" s="1"/>
      <c r="J172" s="1"/>
      <c r="K172" s="1"/>
      <c r="L172" s="77" t="str">
        <f t="shared" si="2"/>
        <v>Yes</v>
      </c>
      <c r="M172" s="4"/>
      <c r="N172" s="4"/>
      <c r="O172" s="77" t="str">
        <f>IF(OR(A172="", M172=""), "",
   IF(AND(
         M172 &lt;= 'County Names to hide (2)'!$D$2,
         OR(N172="", N172 &gt;= 'County Names to hide (2)'!$C$2)
      ),
      "Yes",
      "No"
   )
)</f>
        <v/>
      </c>
      <c r="P172" s="4"/>
      <c r="Q172" s="4"/>
      <c r="R172" s="4"/>
      <c r="S172" s="4"/>
      <c r="T172" s="77" t="str">
        <f>IF(Outcomes!M172="","",
   IF(AND(Outcomes!N172&lt;&gt;"",Outcomes!N172&lt;'County Names to hide (2)'!$C$2),0,
      ROUND((MIN(IF(Outcomes!N172="", 'County Names to hide (2)'!$D$2, Outcomes!N172),'County Names to hide (2)'!$D$2)-Outcomes!M172)/30,1)))</f>
        <v/>
      </c>
      <c r="U172" s="77" t="str">
        <f>IF(Outcomes!C172="", "", DATEDIF(Outcomes!C172, 'County Names to hide (2)'!$D$2, "m"))</f>
        <v/>
      </c>
      <c r="V172" s="77" t="str">
        <f>IF(OR(A172="", M172="", N172=""), "",
   IF(AND(
         N172 &gt;= 'County Names to hide (2)'!$C$2,
         N172 &lt;= 'County Names to hide (2)'!$D$2
      ),
      "Yes",
      "No"
   )
)</f>
        <v/>
      </c>
      <c r="W172" s="1"/>
      <c r="X172" s="1"/>
      <c r="Y172" s="1"/>
      <c r="Z172" s="1"/>
      <c r="AA172" s="1"/>
      <c r="AB172" s="1"/>
      <c r="AC172" s="1"/>
      <c r="AD172" s="1"/>
    </row>
    <row r="173" spans="1:30" x14ac:dyDescent="0.35">
      <c r="A173" s="1"/>
      <c r="B173" s="1"/>
      <c r="C173" s="1"/>
      <c r="D173" s="1"/>
      <c r="E173" s="1"/>
      <c r="F173" s="1"/>
      <c r="G173" s="1"/>
      <c r="H173" s="1"/>
      <c r="I173" s="1"/>
      <c r="J173" s="1"/>
      <c r="K173" s="1"/>
      <c r="L173" s="77" t="str">
        <f t="shared" si="2"/>
        <v>Yes</v>
      </c>
      <c r="M173" s="4"/>
      <c r="N173" s="4"/>
      <c r="O173" s="77" t="str">
        <f>IF(OR(A173="", M173=""), "",
   IF(AND(
         M173 &lt;= 'County Names to hide (2)'!$D$2,
         OR(N173="", N173 &gt;= 'County Names to hide (2)'!$C$2)
      ),
      "Yes",
      "No"
   )
)</f>
        <v/>
      </c>
      <c r="P173" s="4"/>
      <c r="Q173" s="4"/>
      <c r="R173" s="4"/>
      <c r="S173" s="4"/>
      <c r="T173" s="77" t="str">
        <f>IF(Outcomes!M173="","",
   IF(AND(Outcomes!N173&lt;&gt;"",Outcomes!N173&lt;'County Names to hide (2)'!$C$2),0,
      ROUND((MIN(IF(Outcomes!N173="", 'County Names to hide (2)'!$D$2, Outcomes!N173),'County Names to hide (2)'!$D$2)-Outcomes!M173)/30,1)))</f>
        <v/>
      </c>
      <c r="U173" s="77" t="str">
        <f>IF(Outcomes!C173="", "", DATEDIF(Outcomes!C173, 'County Names to hide (2)'!$D$2, "m"))</f>
        <v/>
      </c>
      <c r="V173" s="77" t="str">
        <f>IF(OR(A173="", M173="", N173=""), "",
   IF(AND(
         N173 &gt;= 'County Names to hide (2)'!$C$2,
         N173 &lt;= 'County Names to hide (2)'!$D$2
      ),
      "Yes",
      "No"
   )
)</f>
        <v/>
      </c>
      <c r="W173" s="1"/>
      <c r="X173" s="1"/>
      <c r="Y173" s="1"/>
      <c r="Z173" s="1"/>
      <c r="AA173" s="1"/>
      <c r="AB173" s="1"/>
      <c r="AC173" s="1"/>
      <c r="AD173" s="1"/>
    </row>
    <row r="174" spans="1:30" x14ac:dyDescent="0.35">
      <c r="A174" s="1"/>
      <c r="B174" s="1"/>
      <c r="C174" s="1"/>
      <c r="D174" s="1"/>
      <c r="E174" s="1"/>
      <c r="F174" s="1"/>
      <c r="G174" s="1"/>
      <c r="H174" s="1"/>
      <c r="I174" s="1"/>
      <c r="J174" s="1"/>
      <c r="K174" s="1"/>
      <c r="L174" s="77" t="str">
        <f t="shared" si="2"/>
        <v>Yes</v>
      </c>
      <c r="M174" s="4"/>
      <c r="N174" s="4"/>
      <c r="O174" s="77" t="str">
        <f>IF(OR(A174="", M174=""), "",
   IF(AND(
         M174 &lt;= 'County Names to hide (2)'!$D$2,
         OR(N174="", N174 &gt;= 'County Names to hide (2)'!$C$2)
      ),
      "Yes",
      "No"
   )
)</f>
        <v/>
      </c>
      <c r="P174" s="4"/>
      <c r="Q174" s="4"/>
      <c r="R174" s="4"/>
      <c r="S174" s="4"/>
      <c r="T174" s="77" t="str">
        <f>IF(Outcomes!M174="","",
   IF(AND(Outcomes!N174&lt;&gt;"",Outcomes!N174&lt;'County Names to hide (2)'!$C$2),0,
      ROUND((MIN(IF(Outcomes!N174="", 'County Names to hide (2)'!$D$2, Outcomes!N174),'County Names to hide (2)'!$D$2)-Outcomes!M174)/30,1)))</f>
        <v/>
      </c>
      <c r="U174" s="77" t="str">
        <f>IF(Outcomes!C174="", "", DATEDIF(Outcomes!C174, 'County Names to hide (2)'!$D$2, "m"))</f>
        <v/>
      </c>
      <c r="V174" s="77" t="str">
        <f>IF(OR(A174="", M174="", N174=""), "",
   IF(AND(
         N174 &gt;= 'County Names to hide (2)'!$C$2,
         N174 &lt;= 'County Names to hide (2)'!$D$2
      ),
      "Yes",
      "No"
   )
)</f>
        <v/>
      </c>
      <c r="W174" s="1"/>
      <c r="X174" s="1"/>
      <c r="Y174" s="1"/>
      <c r="Z174" s="1"/>
      <c r="AA174" s="1"/>
      <c r="AB174" s="1"/>
      <c r="AC174" s="1"/>
      <c r="AD174" s="1"/>
    </row>
    <row r="175" spans="1:30" x14ac:dyDescent="0.35">
      <c r="A175" s="1"/>
      <c r="B175" s="1"/>
      <c r="C175" s="1"/>
      <c r="D175" s="1"/>
      <c r="E175" s="1"/>
      <c r="F175" s="1"/>
      <c r="G175" s="1"/>
      <c r="H175" s="1"/>
      <c r="I175" s="1"/>
      <c r="J175" s="1"/>
      <c r="K175" s="1"/>
      <c r="L175" s="77" t="str">
        <f t="shared" si="2"/>
        <v>Yes</v>
      </c>
      <c r="M175" s="4"/>
      <c r="N175" s="4"/>
      <c r="O175" s="77" t="str">
        <f>IF(OR(A175="", M175=""), "",
   IF(AND(
         M175 &lt;= 'County Names to hide (2)'!$D$2,
         OR(N175="", N175 &gt;= 'County Names to hide (2)'!$C$2)
      ),
      "Yes",
      "No"
   )
)</f>
        <v/>
      </c>
      <c r="P175" s="4"/>
      <c r="Q175" s="4"/>
      <c r="R175" s="4"/>
      <c r="S175" s="4"/>
      <c r="T175" s="77" t="str">
        <f>IF(Outcomes!M175="","",
   IF(AND(Outcomes!N175&lt;&gt;"",Outcomes!N175&lt;'County Names to hide (2)'!$C$2),0,
      ROUND((MIN(IF(Outcomes!N175="", 'County Names to hide (2)'!$D$2, Outcomes!N175),'County Names to hide (2)'!$D$2)-Outcomes!M175)/30,1)))</f>
        <v/>
      </c>
      <c r="U175" s="77" t="str">
        <f>IF(Outcomes!C175="", "", DATEDIF(Outcomes!C175, 'County Names to hide (2)'!$D$2, "m"))</f>
        <v/>
      </c>
      <c r="V175" s="77" t="str">
        <f>IF(OR(A175="", M175="", N175=""), "",
   IF(AND(
         N175 &gt;= 'County Names to hide (2)'!$C$2,
         N175 &lt;= 'County Names to hide (2)'!$D$2
      ),
      "Yes",
      "No"
   )
)</f>
        <v/>
      </c>
      <c r="W175" s="1"/>
      <c r="X175" s="1"/>
      <c r="Y175" s="1"/>
      <c r="Z175" s="1"/>
      <c r="AA175" s="1"/>
      <c r="AB175" s="1"/>
      <c r="AC175" s="1"/>
      <c r="AD175" s="1"/>
    </row>
    <row r="176" spans="1:30" x14ac:dyDescent="0.35">
      <c r="A176" s="1"/>
      <c r="B176" s="1"/>
      <c r="C176" s="1"/>
      <c r="D176" s="1"/>
      <c r="E176" s="1"/>
      <c r="F176" s="1"/>
      <c r="G176" s="1"/>
      <c r="H176" s="1"/>
      <c r="I176" s="1"/>
      <c r="J176" s="1"/>
      <c r="K176" s="1"/>
      <c r="L176" s="77" t="str">
        <f t="shared" si="2"/>
        <v>Yes</v>
      </c>
      <c r="M176" s="4"/>
      <c r="N176" s="4"/>
      <c r="O176" s="77" t="str">
        <f>IF(OR(A176="", M176=""), "",
   IF(AND(
         M176 &lt;= 'County Names to hide (2)'!$D$2,
         OR(N176="", N176 &gt;= 'County Names to hide (2)'!$C$2)
      ),
      "Yes",
      "No"
   )
)</f>
        <v/>
      </c>
      <c r="P176" s="4"/>
      <c r="Q176" s="4"/>
      <c r="R176" s="4"/>
      <c r="S176" s="4"/>
      <c r="T176" s="77" t="str">
        <f>IF(Outcomes!M176="","",
   IF(AND(Outcomes!N176&lt;&gt;"",Outcomes!N176&lt;'County Names to hide (2)'!$C$2),0,
      ROUND((MIN(IF(Outcomes!N176="", 'County Names to hide (2)'!$D$2, Outcomes!N176),'County Names to hide (2)'!$D$2)-Outcomes!M176)/30,1)))</f>
        <v/>
      </c>
      <c r="U176" s="77" t="str">
        <f>IF(Outcomes!C176="", "", DATEDIF(Outcomes!C176, 'County Names to hide (2)'!$D$2, "m"))</f>
        <v/>
      </c>
      <c r="V176" s="77" t="str">
        <f>IF(OR(A176="", M176="", N176=""), "",
   IF(AND(
         N176 &gt;= 'County Names to hide (2)'!$C$2,
         N176 &lt;= 'County Names to hide (2)'!$D$2
      ),
      "Yes",
      "No"
   )
)</f>
        <v/>
      </c>
      <c r="W176" s="1"/>
      <c r="X176" s="1"/>
      <c r="Y176" s="1"/>
      <c r="Z176" s="1"/>
      <c r="AA176" s="1"/>
      <c r="AB176" s="1"/>
      <c r="AC176" s="1"/>
      <c r="AD176" s="1"/>
    </row>
    <row r="177" spans="1:30" x14ac:dyDescent="0.35">
      <c r="A177" s="1"/>
      <c r="B177" s="1"/>
      <c r="C177" s="1"/>
      <c r="D177" s="1"/>
      <c r="E177" s="1"/>
      <c r="F177" s="1"/>
      <c r="G177" s="1"/>
      <c r="H177" s="1"/>
      <c r="I177" s="1"/>
      <c r="J177" s="1"/>
      <c r="K177" s="1"/>
      <c r="L177" s="77" t="str">
        <f t="shared" si="2"/>
        <v>Yes</v>
      </c>
      <c r="M177" s="4"/>
      <c r="N177" s="4"/>
      <c r="O177" s="77" t="str">
        <f>IF(OR(A177="", M177=""), "",
   IF(AND(
         M177 &lt;= 'County Names to hide (2)'!$D$2,
         OR(N177="", N177 &gt;= 'County Names to hide (2)'!$C$2)
      ),
      "Yes",
      "No"
   )
)</f>
        <v/>
      </c>
      <c r="P177" s="4"/>
      <c r="Q177" s="4"/>
      <c r="R177" s="4"/>
      <c r="S177" s="4"/>
      <c r="T177" s="77" t="str">
        <f>IF(Outcomes!M177="","",
   IF(AND(Outcomes!N177&lt;&gt;"",Outcomes!N177&lt;'County Names to hide (2)'!$C$2),0,
      ROUND((MIN(IF(Outcomes!N177="", 'County Names to hide (2)'!$D$2, Outcomes!N177),'County Names to hide (2)'!$D$2)-Outcomes!M177)/30,1)))</f>
        <v/>
      </c>
      <c r="U177" s="77" t="str">
        <f>IF(Outcomes!C177="", "", DATEDIF(Outcomes!C177, 'County Names to hide (2)'!$D$2, "m"))</f>
        <v/>
      </c>
      <c r="V177" s="77" t="str">
        <f>IF(OR(A177="", M177="", N177=""), "",
   IF(AND(
         N177 &gt;= 'County Names to hide (2)'!$C$2,
         N177 &lt;= 'County Names to hide (2)'!$D$2
      ),
      "Yes",
      "No"
   )
)</f>
        <v/>
      </c>
      <c r="W177" s="1"/>
      <c r="X177" s="1"/>
      <c r="Y177" s="1"/>
      <c r="Z177" s="1"/>
      <c r="AA177" s="1"/>
      <c r="AB177" s="1"/>
      <c r="AC177" s="1"/>
      <c r="AD177" s="1"/>
    </row>
    <row r="178" spans="1:30" x14ac:dyDescent="0.35">
      <c r="A178" s="1"/>
      <c r="B178" s="1"/>
      <c r="C178" s="1"/>
      <c r="D178" s="1"/>
      <c r="E178" s="1"/>
      <c r="F178" s="1"/>
      <c r="G178" s="1"/>
      <c r="H178" s="1"/>
      <c r="I178" s="1"/>
      <c r="J178" s="1"/>
      <c r="K178" s="1"/>
      <c r="L178" s="77" t="str">
        <f t="shared" si="2"/>
        <v>Yes</v>
      </c>
      <c r="M178" s="4"/>
      <c r="N178" s="4"/>
      <c r="O178" s="77" t="str">
        <f>IF(OR(A178="", M178=""), "",
   IF(AND(
         M178 &lt;= 'County Names to hide (2)'!$D$2,
         OR(N178="", N178 &gt;= 'County Names to hide (2)'!$C$2)
      ),
      "Yes",
      "No"
   )
)</f>
        <v/>
      </c>
      <c r="P178" s="4"/>
      <c r="Q178" s="4"/>
      <c r="R178" s="4"/>
      <c r="S178" s="4"/>
      <c r="T178" s="77" t="str">
        <f>IF(Outcomes!M178="","",
   IF(AND(Outcomes!N178&lt;&gt;"",Outcomes!N178&lt;'County Names to hide (2)'!$C$2),0,
      ROUND((MIN(IF(Outcomes!N178="", 'County Names to hide (2)'!$D$2, Outcomes!N178),'County Names to hide (2)'!$D$2)-Outcomes!M178)/30,1)))</f>
        <v/>
      </c>
      <c r="U178" s="77" t="str">
        <f>IF(Outcomes!C178="", "", DATEDIF(Outcomes!C178, 'County Names to hide (2)'!$D$2, "m"))</f>
        <v/>
      </c>
      <c r="V178" s="77" t="str">
        <f>IF(OR(A178="", M178="", N178=""), "",
   IF(AND(
         N178 &gt;= 'County Names to hide (2)'!$C$2,
         N178 &lt;= 'County Names to hide (2)'!$D$2
      ),
      "Yes",
      "No"
   )
)</f>
        <v/>
      </c>
      <c r="W178" s="1"/>
      <c r="X178" s="1"/>
      <c r="Y178" s="1"/>
      <c r="Z178" s="1"/>
      <c r="AA178" s="1"/>
      <c r="AB178" s="1"/>
      <c r="AC178" s="1"/>
      <c r="AD178" s="1"/>
    </row>
    <row r="179" spans="1:30" x14ac:dyDescent="0.35">
      <c r="A179" s="1"/>
      <c r="B179" s="1"/>
      <c r="C179" s="1"/>
      <c r="D179" s="1"/>
      <c r="E179" s="1"/>
      <c r="F179" s="1"/>
      <c r="G179" s="1"/>
      <c r="H179" s="1"/>
      <c r="I179" s="1"/>
      <c r="J179" s="1"/>
      <c r="K179" s="1"/>
      <c r="L179" s="77" t="str">
        <f t="shared" si="2"/>
        <v>Yes</v>
      </c>
      <c r="M179" s="4"/>
      <c r="N179" s="4"/>
      <c r="O179" s="77" t="str">
        <f>IF(OR(A179="", M179=""), "",
   IF(AND(
         M179 &lt;= 'County Names to hide (2)'!$D$2,
         OR(N179="", N179 &gt;= 'County Names to hide (2)'!$C$2)
      ),
      "Yes",
      "No"
   )
)</f>
        <v/>
      </c>
      <c r="P179" s="4"/>
      <c r="Q179" s="4"/>
      <c r="R179" s="4"/>
      <c r="S179" s="4"/>
      <c r="T179" s="77" t="str">
        <f>IF(Outcomes!M179="","",
   IF(AND(Outcomes!N179&lt;&gt;"",Outcomes!N179&lt;'County Names to hide (2)'!$C$2),0,
      ROUND((MIN(IF(Outcomes!N179="", 'County Names to hide (2)'!$D$2, Outcomes!N179),'County Names to hide (2)'!$D$2)-Outcomes!M179)/30,1)))</f>
        <v/>
      </c>
      <c r="U179" s="77" t="str">
        <f>IF(Outcomes!C179="", "", DATEDIF(Outcomes!C179, 'County Names to hide (2)'!$D$2, "m"))</f>
        <v/>
      </c>
      <c r="V179" s="77" t="str">
        <f>IF(OR(A179="", M179="", N179=""), "",
   IF(AND(
         N179 &gt;= 'County Names to hide (2)'!$C$2,
         N179 &lt;= 'County Names to hide (2)'!$D$2
      ),
      "Yes",
      "No"
   )
)</f>
        <v/>
      </c>
      <c r="W179" s="1"/>
      <c r="X179" s="1"/>
      <c r="Y179" s="1"/>
      <c r="Z179" s="1"/>
      <c r="AA179" s="1"/>
      <c r="AB179" s="1"/>
      <c r="AC179" s="1"/>
      <c r="AD179" s="1"/>
    </row>
    <row r="180" spans="1:30" x14ac:dyDescent="0.35">
      <c r="A180" s="1"/>
      <c r="B180" s="1"/>
      <c r="C180" s="1"/>
      <c r="D180" s="1"/>
      <c r="E180" s="1"/>
      <c r="F180" s="1"/>
      <c r="G180" s="1"/>
      <c r="H180" s="1"/>
      <c r="I180" s="1"/>
      <c r="J180" s="1"/>
      <c r="K180" s="1"/>
      <c r="L180" s="77" t="str">
        <f t="shared" si="2"/>
        <v>Yes</v>
      </c>
      <c r="M180" s="4"/>
      <c r="N180" s="4"/>
      <c r="O180" s="77" t="str">
        <f>IF(OR(A180="", M180=""), "",
   IF(AND(
         M180 &lt;= 'County Names to hide (2)'!$D$2,
         OR(N180="", N180 &gt;= 'County Names to hide (2)'!$C$2)
      ),
      "Yes",
      "No"
   )
)</f>
        <v/>
      </c>
      <c r="P180" s="4"/>
      <c r="Q180" s="4"/>
      <c r="R180" s="4"/>
      <c r="S180" s="4"/>
      <c r="T180" s="77" t="str">
        <f>IF(Outcomes!M180="","",
   IF(AND(Outcomes!N180&lt;&gt;"",Outcomes!N180&lt;'County Names to hide (2)'!$C$2),0,
      ROUND((MIN(IF(Outcomes!N180="", 'County Names to hide (2)'!$D$2, Outcomes!N180),'County Names to hide (2)'!$D$2)-Outcomes!M180)/30,1)))</f>
        <v/>
      </c>
      <c r="U180" s="77" t="str">
        <f>IF(Outcomes!C180="", "", DATEDIF(Outcomes!C180, 'County Names to hide (2)'!$D$2, "m"))</f>
        <v/>
      </c>
      <c r="V180" s="77" t="str">
        <f>IF(OR(A180="", M180="", N180=""), "",
   IF(AND(
         N180 &gt;= 'County Names to hide (2)'!$C$2,
         N180 &lt;= 'County Names to hide (2)'!$D$2
      ),
      "Yes",
      "No"
   )
)</f>
        <v/>
      </c>
      <c r="W180" s="1"/>
      <c r="X180" s="1"/>
      <c r="Y180" s="1"/>
      <c r="Z180" s="1"/>
      <c r="AA180" s="1"/>
      <c r="AB180" s="1"/>
      <c r="AC180" s="1"/>
      <c r="AD180" s="1"/>
    </row>
    <row r="181" spans="1:30" x14ac:dyDescent="0.35">
      <c r="A181" s="1"/>
      <c r="B181" s="1"/>
      <c r="C181" s="1"/>
      <c r="D181" s="1"/>
      <c r="E181" s="1"/>
      <c r="F181" s="1"/>
      <c r="G181" s="1"/>
      <c r="H181" s="1"/>
      <c r="I181" s="1"/>
      <c r="J181" s="1"/>
      <c r="K181" s="1"/>
      <c r="L181" s="77" t="str">
        <f t="shared" si="2"/>
        <v>Yes</v>
      </c>
      <c r="M181" s="4"/>
      <c r="N181" s="4"/>
      <c r="O181" s="77" t="str">
        <f>IF(OR(A181="", M181=""), "",
   IF(AND(
         M181 &lt;= 'County Names to hide (2)'!$D$2,
         OR(N181="", N181 &gt;= 'County Names to hide (2)'!$C$2)
      ),
      "Yes",
      "No"
   )
)</f>
        <v/>
      </c>
      <c r="P181" s="4"/>
      <c r="Q181" s="4"/>
      <c r="R181" s="4"/>
      <c r="S181" s="4"/>
      <c r="T181" s="77" t="str">
        <f>IF(Outcomes!M181="","",
   IF(AND(Outcomes!N181&lt;&gt;"",Outcomes!N181&lt;'County Names to hide (2)'!$C$2),0,
      ROUND((MIN(IF(Outcomes!N181="", 'County Names to hide (2)'!$D$2, Outcomes!N181),'County Names to hide (2)'!$D$2)-Outcomes!M181)/30,1)))</f>
        <v/>
      </c>
      <c r="U181" s="77" t="str">
        <f>IF(Outcomes!C181="", "", DATEDIF(Outcomes!C181, 'County Names to hide (2)'!$D$2, "m"))</f>
        <v/>
      </c>
      <c r="V181" s="77" t="str">
        <f>IF(OR(A181="", M181="", N181=""), "",
   IF(AND(
         N181 &gt;= 'County Names to hide (2)'!$C$2,
         N181 &lt;= 'County Names to hide (2)'!$D$2
      ),
      "Yes",
      "No"
   )
)</f>
        <v/>
      </c>
      <c r="W181" s="1"/>
      <c r="X181" s="1"/>
      <c r="Y181" s="1"/>
      <c r="Z181" s="1"/>
      <c r="AA181" s="1"/>
      <c r="AB181" s="1"/>
      <c r="AC181" s="1"/>
      <c r="AD181" s="1"/>
    </row>
    <row r="182" spans="1:30" x14ac:dyDescent="0.35">
      <c r="A182" s="1"/>
      <c r="B182" s="1"/>
      <c r="C182" s="1"/>
      <c r="D182" s="1"/>
      <c r="E182" s="1"/>
      <c r="F182" s="1"/>
      <c r="G182" s="1"/>
      <c r="H182" s="1"/>
      <c r="I182" s="1"/>
      <c r="J182" s="1"/>
      <c r="K182" s="1"/>
      <c r="L182" s="77" t="str">
        <f t="shared" si="2"/>
        <v>Yes</v>
      </c>
      <c r="M182" s="4"/>
      <c r="N182" s="4"/>
      <c r="O182" s="77" t="str">
        <f>IF(OR(A182="", M182=""), "",
   IF(AND(
         M182 &lt;= 'County Names to hide (2)'!$D$2,
         OR(N182="", N182 &gt;= 'County Names to hide (2)'!$C$2)
      ),
      "Yes",
      "No"
   )
)</f>
        <v/>
      </c>
      <c r="P182" s="4"/>
      <c r="Q182" s="4"/>
      <c r="R182" s="4"/>
      <c r="S182" s="4"/>
      <c r="T182" s="77" t="str">
        <f>IF(Outcomes!M182="","",
   IF(AND(Outcomes!N182&lt;&gt;"",Outcomes!N182&lt;'County Names to hide (2)'!$C$2),0,
      ROUND((MIN(IF(Outcomes!N182="", 'County Names to hide (2)'!$D$2, Outcomes!N182),'County Names to hide (2)'!$D$2)-Outcomes!M182)/30,1)))</f>
        <v/>
      </c>
      <c r="U182" s="77" t="str">
        <f>IF(Outcomes!C182="", "", DATEDIF(Outcomes!C182, 'County Names to hide (2)'!$D$2, "m"))</f>
        <v/>
      </c>
      <c r="V182" s="77" t="str">
        <f>IF(OR(A182="", M182="", N182=""), "",
   IF(AND(
         N182 &gt;= 'County Names to hide (2)'!$C$2,
         N182 &lt;= 'County Names to hide (2)'!$D$2
      ),
      "Yes",
      "No"
   )
)</f>
        <v/>
      </c>
      <c r="W182" s="1"/>
      <c r="X182" s="1"/>
      <c r="Y182" s="1"/>
      <c r="Z182" s="1"/>
      <c r="AA182" s="1"/>
      <c r="AB182" s="1"/>
      <c r="AC182" s="1"/>
      <c r="AD182" s="1"/>
    </row>
    <row r="183" spans="1:30" x14ac:dyDescent="0.35">
      <c r="A183" s="1"/>
      <c r="B183" s="1"/>
      <c r="C183" s="1"/>
      <c r="D183" s="1"/>
      <c r="E183" s="1"/>
      <c r="F183" s="1"/>
      <c r="G183" s="1"/>
      <c r="H183" s="1"/>
      <c r="I183" s="1"/>
      <c r="J183" s="1"/>
      <c r="K183" s="1"/>
      <c r="L183" s="77" t="str">
        <f t="shared" si="2"/>
        <v>Yes</v>
      </c>
      <c r="M183" s="4"/>
      <c r="N183" s="4"/>
      <c r="O183" s="77" t="str">
        <f>IF(OR(A183="", M183=""), "",
   IF(AND(
         M183 &lt;= 'County Names to hide (2)'!$D$2,
         OR(N183="", N183 &gt;= 'County Names to hide (2)'!$C$2)
      ),
      "Yes",
      "No"
   )
)</f>
        <v/>
      </c>
      <c r="P183" s="4"/>
      <c r="Q183" s="4"/>
      <c r="R183" s="4"/>
      <c r="S183" s="4"/>
      <c r="T183" s="77" t="str">
        <f>IF(Outcomes!M183="","",
   IF(AND(Outcomes!N183&lt;&gt;"",Outcomes!N183&lt;'County Names to hide (2)'!$C$2),0,
      ROUND((MIN(IF(Outcomes!N183="", 'County Names to hide (2)'!$D$2, Outcomes!N183),'County Names to hide (2)'!$D$2)-Outcomes!M183)/30,1)))</f>
        <v/>
      </c>
      <c r="U183" s="77" t="str">
        <f>IF(Outcomes!C183="", "", DATEDIF(Outcomes!C183, 'County Names to hide (2)'!$D$2, "m"))</f>
        <v/>
      </c>
      <c r="V183" s="77" t="str">
        <f>IF(OR(A183="", M183="", N183=""), "",
   IF(AND(
         N183 &gt;= 'County Names to hide (2)'!$C$2,
         N183 &lt;= 'County Names to hide (2)'!$D$2
      ),
      "Yes",
      "No"
   )
)</f>
        <v/>
      </c>
      <c r="W183" s="1"/>
      <c r="X183" s="1"/>
      <c r="Y183" s="1"/>
      <c r="Z183" s="1"/>
      <c r="AA183" s="1"/>
      <c r="AB183" s="1"/>
      <c r="AC183" s="1"/>
      <c r="AD183" s="1"/>
    </row>
    <row r="184" spans="1:30" x14ac:dyDescent="0.35">
      <c r="A184" s="1"/>
      <c r="B184" s="1"/>
      <c r="C184" s="1"/>
      <c r="D184" s="1"/>
      <c r="E184" s="1"/>
      <c r="F184" s="1"/>
      <c r="G184" s="1"/>
      <c r="H184" s="1"/>
      <c r="I184" s="1"/>
      <c r="J184" s="1"/>
      <c r="K184" s="1"/>
      <c r="L184" s="77" t="str">
        <f t="shared" si="2"/>
        <v>Yes</v>
      </c>
      <c r="M184" s="4"/>
      <c r="N184" s="4"/>
      <c r="O184" s="77" t="str">
        <f>IF(OR(A184="", M184=""), "",
   IF(AND(
         M184 &lt;= 'County Names to hide (2)'!$D$2,
         OR(N184="", N184 &gt;= 'County Names to hide (2)'!$C$2)
      ),
      "Yes",
      "No"
   )
)</f>
        <v/>
      </c>
      <c r="P184" s="4"/>
      <c r="Q184" s="4"/>
      <c r="R184" s="4"/>
      <c r="S184" s="4"/>
      <c r="T184" s="77" t="str">
        <f>IF(Outcomes!M184="","",
   IF(AND(Outcomes!N184&lt;&gt;"",Outcomes!N184&lt;'County Names to hide (2)'!$C$2),0,
      ROUND((MIN(IF(Outcomes!N184="", 'County Names to hide (2)'!$D$2, Outcomes!N184),'County Names to hide (2)'!$D$2)-Outcomes!M184)/30,1)))</f>
        <v/>
      </c>
      <c r="U184" s="77" t="str">
        <f>IF(Outcomes!C184="", "", DATEDIF(Outcomes!C184, 'County Names to hide (2)'!$D$2, "m"))</f>
        <v/>
      </c>
      <c r="V184" s="77" t="str">
        <f>IF(OR(A184="", M184="", N184=""), "",
   IF(AND(
         N184 &gt;= 'County Names to hide (2)'!$C$2,
         N184 &lt;= 'County Names to hide (2)'!$D$2
      ),
      "Yes",
      "No"
   )
)</f>
        <v/>
      </c>
      <c r="W184" s="1"/>
      <c r="X184" s="1"/>
      <c r="Y184" s="1"/>
      <c r="Z184" s="1"/>
      <c r="AA184" s="1"/>
      <c r="AB184" s="1"/>
      <c r="AC184" s="1"/>
      <c r="AD184" s="1"/>
    </row>
    <row r="185" spans="1:30" x14ac:dyDescent="0.35">
      <c r="A185" s="1"/>
      <c r="B185" s="1"/>
      <c r="C185" s="1"/>
      <c r="D185" s="1"/>
      <c r="E185" s="1"/>
      <c r="F185" s="1"/>
      <c r="G185" s="1"/>
      <c r="H185" s="1"/>
      <c r="I185" s="1"/>
      <c r="J185" s="1"/>
      <c r="K185" s="1"/>
      <c r="L185" s="77" t="str">
        <f t="shared" si="2"/>
        <v>Yes</v>
      </c>
      <c r="M185" s="4"/>
      <c r="N185" s="4"/>
      <c r="O185" s="77" t="str">
        <f>IF(OR(A185="", M185=""), "",
   IF(AND(
         M185 &lt;= 'County Names to hide (2)'!$D$2,
         OR(N185="", N185 &gt;= 'County Names to hide (2)'!$C$2)
      ),
      "Yes",
      "No"
   )
)</f>
        <v/>
      </c>
      <c r="P185" s="4"/>
      <c r="Q185" s="4"/>
      <c r="R185" s="4"/>
      <c r="S185" s="4"/>
      <c r="T185" s="77" t="str">
        <f>IF(Outcomes!M185="","",
   IF(AND(Outcomes!N185&lt;&gt;"",Outcomes!N185&lt;'County Names to hide (2)'!$C$2),0,
      ROUND((MIN(IF(Outcomes!N185="", 'County Names to hide (2)'!$D$2, Outcomes!N185),'County Names to hide (2)'!$D$2)-Outcomes!M185)/30,1)))</f>
        <v/>
      </c>
      <c r="U185" s="77" t="str">
        <f>IF(Outcomes!C185="", "", DATEDIF(Outcomes!C185, 'County Names to hide (2)'!$D$2, "m"))</f>
        <v/>
      </c>
      <c r="V185" s="77" t="str">
        <f>IF(OR(A185="", M185="", N185=""), "",
   IF(AND(
         N185 &gt;= 'County Names to hide (2)'!$C$2,
         N185 &lt;= 'County Names to hide (2)'!$D$2
      ),
      "Yes",
      "No"
   )
)</f>
        <v/>
      </c>
      <c r="W185" s="1"/>
      <c r="X185" s="1"/>
      <c r="Y185" s="1"/>
      <c r="Z185" s="1"/>
      <c r="AA185" s="1"/>
      <c r="AB185" s="1"/>
      <c r="AC185" s="1"/>
      <c r="AD185" s="1"/>
    </row>
    <row r="186" spans="1:30" x14ac:dyDescent="0.35">
      <c r="A186" s="1"/>
      <c r="B186" s="1"/>
      <c r="C186" s="1"/>
      <c r="D186" s="1"/>
      <c r="E186" s="1"/>
      <c r="F186" s="1"/>
      <c r="G186" s="1"/>
      <c r="H186" s="1"/>
      <c r="I186" s="1"/>
      <c r="J186" s="1"/>
      <c r="K186" s="1"/>
      <c r="L186" s="77" t="str">
        <f t="shared" si="2"/>
        <v>Yes</v>
      </c>
      <c r="M186" s="4"/>
      <c r="N186" s="4"/>
      <c r="O186" s="77" t="str">
        <f>IF(OR(A186="", M186=""), "",
   IF(AND(
         M186 &lt;= 'County Names to hide (2)'!$D$2,
         OR(N186="", N186 &gt;= 'County Names to hide (2)'!$C$2)
      ),
      "Yes",
      "No"
   )
)</f>
        <v/>
      </c>
      <c r="P186" s="4"/>
      <c r="Q186" s="4"/>
      <c r="R186" s="4"/>
      <c r="S186" s="4"/>
      <c r="T186" s="77" t="str">
        <f>IF(Outcomes!M186="","",
   IF(AND(Outcomes!N186&lt;&gt;"",Outcomes!N186&lt;'County Names to hide (2)'!$C$2),0,
      ROUND((MIN(IF(Outcomes!N186="", 'County Names to hide (2)'!$D$2, Outcomes!N186),'County Names to hide (2)'!$D$2)-Outcomes!M186)/30,1)))</f>
        <v/>
      </c>
      <c r="U186" s="77" t="str">
        <f>IF(Outcomes!C186="", "", DATEDIF(Outcomes!C186, 'County Names to hide (2)'!$D$2, "m"))</f>
        <v/>
      </c>
      <c r="V186" s="77" t="str">
        <f>IF(OR(A186="", M186="", N186=""), "",
   IF(AND(
         N186 &gt;= 'County Names to hide (2)'!$C$2,
         N186 &lt;= 'County Names to hide (2)'!$D$2
      ),
      "Yes",
      "No"
   )
)</f>
        <v/>
      </c>
      <c r="W186" s="1"/>
      <c r="X186" s="1"/>
      <c r="Y186" s="1"/>
      <c r="Z186" s="1"/>
      <c r="AA186" s="1"/>
      <c r="AB186" s="1"/>
      <c r="AC186" s="1"/>
      <c r="AD186" s="1"/>
    </row>
    <row r="187" spans="1:30" x14ac:dyDescent="0.35">
      <c r="A187" s="1"/>
      <c r="B187" s="1"/>
      <c r="C187" s="1"/>
      <c r="D187" s="1"/>
      <c r="E187" s="1"/>
      <c r="F187" s="1"/>
      <c r="G187" s="1"/>
      <c r="H187" s="1"/>
      <c r="I187" s="1"/>
      <c r="J187" s="1"/>
      <c r="K187" s="1"/>
      <c r="L187" s="77" t="str">
        <f t="shared" si="2"/>
        <v>Yes</v>
      </c>
      <c r="M187" s="4"/>
      <c r="N187" s="4"/>
      <c r="O187" s="77" t="str">
        <f>IF(OR(A187="", M187=""), "",
   IF(AND(
         M187 &lt;= 'County Names to hide (2)'!$D$2,
         OR(N187="", N187 &gt;= 'County Names to hide (2)'!$C$2)
      ),
      "Yes",
      "No"
   )
)</f>
        <v/>
      </c>
      <c r="P187" s="4"/>
      <c r="Q187" s="4"/>
      <c r="R187" s="4"/>
      <c r="S187" s="4"/>
      <c r="T187" s="77" t="str">
        <f>IF(Outcomes!M187="","",
   IF(AND(Outcomes!N187&lt;&gt;"",Outcomes!N187&lt;'County Names to hide (2)'!$C$2),0,
      ROUND((MIN(IF(Outcomes!N187="", 'County Names to hide (2)'!$D$2, Outcomes!N187),'County Names to hide (2)'!$D$2)-Outcomes!M187)/30,1)))</f>
        <v/>
      </c>
      <c r="U187" s="77" t="str">
        <f>IF(Outcomes!C187="", "", DATEDIF(Outcomes!C187, 'County Names to hide (2)'!$D$2, "m"))</f>
        <v/>
      </c>
      <c r="V187" s="77" t="str">
        <f>IF(OR(A187="", M187="", N187=""), "",
   IF(AND(
         N187 &gt;= 'County Names to hide (2)'!$C$2,
         N187 &lt;= 'County Names to hide (2)'!$D$2
      ),
      "Yes",
      "No"
   )
)</f>
        <v/>
      </c>
      <c r="W187" s="1"/>
      <c r="X187" s="1"/>
      <c r="Y187" s="1"/>
      <c r="Z187" s="1"/>
      <c r="AA187" s="1"/>
      <c r="AB187" s="1"/>
      <c r="AC187" s="1"/>
      <c r="AD187" s="1"/>
    </row>
    <row r="188" spans="1:30" x14ac:dyDescent="0.35">
      <c r="A188" s="1"/>
      <c r="B188" s="1"/>
      <c r="C188" s="1"/>
      <c r="D188" s="1"/>
      <c r="E188" s="1"/>
      <c r="F188" s="1"/>
      <c r="G188" s="1"/>
      <c r="H188" s="1"/>
      <c r="I188" s="1"/>
      <c r="J188" s="1"/>
      <c r="K188" s="1"/>
      <c r="L188" s="77" t="str">
        <f t="shared" si="2"/>
        <v>Yes</v>
      </c>
      <c r="M188" s="4"/>
      <c r="N188" s="4"/>
      <c r="O188" s="77" t="str">
        <f>IF(OR(A188="", M188=""), "",
   IF(AND(
         M188 &lt;= 'County Names to hide (2)'!$D$2,
         OR(N188="", N188 &gt;= 'County Names to hide (2)'!$C$2)
      ),
      "Yes",
      "No"
   )
)</f>
        <v/>
      </c>
      <c r="P188" s="4"/>
      <c r="Q188" s="4"/>
      <c r="R188" s="4"/>
      <c r="S188" s="4"/>
      <c r="T188" s="77" t="str">
        <f>IF(Outcomes!M188="","",
   IF(AND(Outcomes!N188&lt;&gt;"",Outcomes!N188&lt;'County Names to hide (2)'!$C$2),0,
      ROUND((MIN(IF(Outcomes!N188="", 'County Names to hide (2)'!$D$2, Outcomes!N188),'County Names to hide (2)'!$D$2)-Outcomes!M188)/30,1)))</f>
        <v/>
      </c>
      <c r="U188" s="77" t="str">
        <f>IF(Outcomes!C188="", "", DATEDIF(Outcomes!C188, 'County Names to hide (2)'!$D$2, "m"))</f>
        <v/>
      </c>
      <c r="V188" s="77" t="str">
        <f>IF(OR(A188="", M188="", N188=""), "",
   IF(AND(
         N188 &gt;= 'County Names to hide (2)'!$C$2,
         N188 &lt;= 'County Names to hide (2)'!$D$2
      ),
      "Yes",
      "No"
   )
)</f>
        <v/>
      </c>
      <c r="W188" s="1"/>
      <c r="X188" s="1"/>
      <c r="Y188" s="1"/>
      <c r="Z188" s="1"/>
      <c r="AA188" s="1"/>
      <c r="AB188" s="1"/>
      <c r="AC188" s="1"/>
      <c r="AD188" s="1"/>
    </row>
    <row r="189" spans="1:30" x14ac:dyDescent="0.35">
      <c r="A189" s="1"/>
      <c r="B189" s="1"/>
      <c r="C189" s="1"/>
      <c r="D189" s="1"/>
      <c r="E189" s="1"/>
      <c r="F189" s="1"/>
      <c r="G189" s="1"/>
      <c r="H189" s="1"/>
      <c r="I189" s="1"/>
      <c r="J189" s="1"/>
      <c r="K189" s="1"/>
      <c r="L189" s="77" t="str">
        <f t="shared" si="2"/>
        <v>Yes</v>
      </c>
      <c r="M189" s="4"/>
      <c r="N189" s="4"/>
      <c r="O189" s="77" t="str">
        <f>IF(OR(A189="", M189=""), "",
   IF(AND(
         M189 &lt;= 'County Names to hide (2)'!$D$2,
         OR(N189="", N189 &gt;= 'County Names to hide (2)'!$C$2)
      ),
      "Yes",
      "No"
   )
)</f>
        <v/>
      </c>
      <c r="P189" s="4"/>
      <c r="Q189" s="4"/>
      <c r="R189" s="4"/>
      <c r="S189" s="4"/>
      <c r="T189" s="77" t="str">
        <f>IF(Outcomes!M189="","",
   IF(AND(Outcomes!N189&lt;&gt;"",Outcomes!N189&lt;'County Names to hide (2)'!$C$2),0,
      ROUND((MIN(IF(Outcomes!N189="", 'County Names to hide (2)'!$D$2, Outcomes!N189),'County Names to hide (2)'!$D$2)-Outcomes!M189)/30,1)))</f>
        <v/>
      </c>
      <c r="U189" s="77" t="str">
        <f>IF(Outcomes!C189="", "", DATEDIF(Outcomes!C189, 'County Names to hide (2)'!$D$2, "m"))</f>
        <v/>
      </c>
      <c r="V189" s="77" t="str">
        <f>IF(OR(A189="", M189="", N189=""), "",
   IF(AND(
         N189 &gt;= 'County Names to hide (2)'!$C$2,
         N189 &lt;= 'County Names to hide (2)'!$D$2
      ),
      "Yes",
      "No"
   )
)</f>
        <v/>
      </c>
      <c r="W189" s="1"/>
      <c r="X189" s="1"/>
      <c r="Y189" s="1"/>
      <c r="Z189" s="1"/>
      <c r="AA189" s="1"/>
      <c r="AB189" s="1"/>
      <c r="AC189" s="1"/>
      <c r="AD189" s="1"/>
    </row>
    <row r="190" spans="1:30" x14ac:dyDescent="0.35">
      <c r="A190" s="1"/>
      <c r="B190" s="1"/>
      <c r="C190" s="1"/>
      <c r="D190" s="1"/>
      <c r="E190" s="1"/>
      <c r="F190" s="1"/>
      <c r="G190" s="1"/>
      <c r="H190" s="1"/>
      <c r="I190" s="1"/>
      <c r="J190" s="1"/>
      <c r="K190" s="1"/>
      <c r="L190" s="77" t="str">
        <f t="shared" si="2"/>
        <v>Yes</v>
      </c>
      <c r="M190" s="4"/>
      <c r="N190" s="4"/>
      <c r="O190" s="77" t="str">
        <f>IF(OR(A190="", M190=""), "",
   IF(AND(
         M190 &lt;= 'County Names to hide (2)'!$D$2,
         OR(N190="", N190 &gt;= 'County Names to hide (2)'!$C$2)
      ),
      "Yes",
      "No"
   )
)</f>
        <v/>
      </c>
      <c r="P190" s="4"/>
      <c r="Q190" s="4"/>
      <c r="R190" s="4"/>
      <c r="S190" s="4"/>
      <c r="T190" s="77" t="str">
        <f>IF(Outcomes!M190="","",
   IF(AND(Outcomes!N190&lt;&gt;"",Outcomes!N190&lt;'County Names to hide (2)'!$C$2),0,
      ROUND((MIN(IF(Outcomes!N190="", 'County Names to hide (2)'!$D$2, Outcomes!N190),'County Names to hide (2)'!$D$2)-Outcomes!M190)/30,1)))</f>
        <v/>
      </c>
      <c r="U190" s="77" t="str">
        <f>IF(Outcomes!C190="", "", DATEDIF(Outcomes!C190, 'County Names to hide (2)'!$D$2, "m"))</f>
        <v/>
      </c>
      <c r="V190" s="77" t="str">
        <f>IF(OR(A190="", M190="", N190=""), "",
   IF(AND(
         N190 &gt;= 'County Names to hide (2)'!$C$2,
         N190 &lt;= 'County Names to hide (2)'!$D$2
      ),
      "Yes",
      "No"
   )
)</f>
        <v/>
      </c>
      <c r="W190" s="1"/>
      <c r="X190" s="1"/>
      <c r="Y190" s="1"/>
      <c r="Z190" s="1"/>
      <c r="AA190" s="1"/>
      <c r="AB190" s="1"/>
      <c r="AC190" s="1"/>
      <c r="AD190" s="1"/>
    </row>
    <row r="191" spans="1:30" x14ac:dyDescent="0.35">
      <c r="A191" s="1"/>
      <c r="B191" s="1"/>
      <c r="C191" s="1"/>
      <c r="D191" s="1"/>
      <c r="E191" s="1"/>
      <c r="F191" s="1"/>
      <c r="G191" s="1"/>
      <c r="H191" s="1"/>
      <c r="I191" s="1"/>
      <c r="J191" s="1"/>
      <c r="K191" s="1"/>
      <c r="L191" s="77" t="str">
        <f t="shared" si="2"/>
        <v>Yes</v>
      </c>
      <c r="M191" s="4"/>
      <c r="N191" s="4"/>
      <c r="O191" s="77" t="str">
        <f>IF(OR(A191="", M191=""), "",
   IF(AND(
         M191 &lt;= 'County Names to hide (2)'!$D$2,
         OR(N191="", N191 &gt;= 'County Names to hide (2)'!$C$2)
      ),
      "Yes",
      "No"
   )
)</f>
        <v/>
      </c>
      <c r="P191" s="4"/>
      <c r="Q191" s="4"/>
      <c r="R191" s="4"/>
      <c r="S191" s="4"/>
      <c r="T191" s="77" t="str">
        <f>IF(Outcomes!M191="","",
   IF(AND(Outcomes!N191&lt;&gt;"",Outcomes!N191&lt;'County Names to hide (2)'!$C$2),0,
      ROUND((MIN(IF(Outcomes!N191="", 'County Names to hide (2)'!$D$2, Outcomes!N191),'County Names to hide (2)'!$D$2)-Outcomes!M191)/30,1)))</f>
        <v/>
      </c>
      <c r="U191" s="77" t="str">
        <f>IF(Outcomes!C191="", "", DATEDIF(Outcomes!C191, 'County Names to hide (2)'!$D$2, "m"))</f>
        <v/>
      </c>
      <c r="V191" s="77" t="str">
        <f>IF(OR(A191="", M191="", N191=""), "",
   IF(AND(
         N191 &gt;= 'County Names to hide (2)'!$C$2,
         N191 &lt;= 'County Names to hide (2)'!$D$2
      ),
      "Yes",
      "No"
   )
)</f>
        <v/>
      </c>
      <c r="W191" s="1"/>
      <c r="X191" s="1"/>
      <c r="Y191" s="1"/>
      <c r="Z191" s="1"/>
      <c r="AA191" s="1"/>
      <c r="AB191" s="1"/>
      <c r="AC191" s="1"/>
      <c r="AD191" s="1"/>
    </row>
    <row r="192" spans="1:30" x14ac:dyDescent="0.35">
      <c r="A192" s="1"/>
      <c r="B192" s="1"/>
      <c r="C192" s="1"/>
      <c r="D192" s="1"/>
      <c r="E192" s="1"/>
      <c r="F192" s="1"/>
      <c r="G192" s="1"/>
      <c r="H192" s="1"/>
      <c r="I192" s="1"/>
      <c r="J192" s="1"/>
      <c r="K192" s="1"/>
      <c r="L192" s="77" t="str">
        <f t="shared" si="2"/>
        <v>Yes</v>
      </c>
      <c r="M192" s="4"/>
      <c r="N192" s="4"/>
      <c r="O192" s="77" t="str">
        <f>IF(OR(A192="", M192=""), "",
   IF(AND(
         M192 &lt;= 'County Names to hide (2)'!$D$2,
         OR(N192="", N192 &gt;= 'County Names to hide (2)'!$C$2)
      ),
      "Yes",
      "No"
   )
)</f>
        <v/>
      </c>
      <c r="P192" s="4"/>
      <c r="Q192" s="4"/>
      <c r="R192" s="4"/>
      <c r="S192" s="4"/>
      <c r="T192" s="77" t="str">
        <f>IF(Outcomes!M192="","",
   IF(AND(Outcomes!N192&lt;&gt;"",Outcomes!N192&lt;'County Names to hide (2)'!$C$2),0,
      ROUND((MIN(IF(Outcomes!N192="", 'County Names to hide (2)'!$D$2, Outcomes!N192),'County Names to hide (2)'!$D$2)-Outcomes!M192)/30,1)))</f>
        <v/>
      </c>
      <c r="U192" s="77" t="str">
        <f>IF(Outcomes!C192="", "", DATEDIF(Outcomes!C192, 'County Names to hide (2)'!$D$2, "m"))</f>
        <v/>
      </c>
      <c r="V192" s="77" t="str">
        <f>IF(OR(A192="", M192="", N192=""), "",
   IF(AND(
         N192 &gt;= 'County Names to hide (2)'!$C$2,
         N192 &lt;= 'County Names to hide (2)'!$D$2
      ),
      "Yes",
      "No"
   )
)</f>
        <v/>
      </c>
      <c r="W192" s="1"/>
      <c r="X192" s="1"/>
      <c r="Y192" s="1"/>
      <c r="Z192" s="1"/>
      <c r="AA192" s="1"/>
      <c r="AB192" s="1"/>
      <c r="AC192" s="1"/>
      <c r="AD192" s="1"/>
    </row>
    <row r="193" spans="1:30" x14ac:dyDescent="0.35">
      <c r="A193" s="1"/>
      <c r="B193" s="1"/>
      <c r="C193" s="1"/>
      <c r="D193" s="1"/>
      <c r="E193" s="1"/>
      <c r="F193" s="1"/>
      <c r="G193" s="1"/>
      <c r="H193" s="1"/>
      <c r="I193" s="1"/>
      <c r="J193" s="1"/>
      <c r="K193" s="1"/>
      <c r="L193" s="77" t="str">
        <f t="shared" si="2"/>
        <v>Yes</v>
      </c>
      <c r="M193" s="4"/>
      <c r="N193" s="4"/>
      <c r="O193" s="77" t="str">
        <f>IF(OR(A193="", M193=""), "",
   IF(AND(
         M193 &lt;= 'County Names to hide (2)'!$D$2,
         OR(N193="", N193 &gt;= 'County Names to hide (2)'!$C$2)
      ),
      "Yes",
      "No"
   )
)</f>
        <v/>
      </c>
      <c r="P193" s="4"/>
      <c r="Q193" s="4"/>
      <c r="R193" s="4"/>
      <c r="S193" s="4"/>
      <c r="T193" s="77" t="str">
        <f>IF(Outcomes!M193="","",
   IF(AND(Outcomes!N193&lt;&gt;"",Outcomes!N193&lt;'County Names to hide (2)'!$C$2),0,
      ROUND((MIN(IF(Outcomes!N193="", 'County Names to hide (2)'!$D$2, Outcomes!N193),'County Names to hide (2)'!$D$2)-Outcomes!M193)/30,1)))</f>
        <v/>
      </c>
      <c r="U193" s="77" t="str">
        <f>IF(Outcomes!C193="", "", DATEDIF(Outcomes!C193, 'County Names to hide (2)'!$D$2, "m"))</f>
        <v/>
      </c>
      <c r="V193" s="77" t="str">
        <f>IF(OR(A193="", M193="", N193=""), "",
   IF(AND(
         N193 &gt;= 'County Names to hide (2)'!$C$2,
         N193 &lt;= 'County Names to hide (2)'!$D$2
      ),
      "Yes",
      "No"
   )
)</f>
        <v/>
      </c>
      <c r="W193" s="1"/>
      <c r="X193" s="1"/>
      <c r="Y193" s="1"/>
      <c r="Z193" s="1"/>
      <c r="AA193" s="1"/>
      <c r="AB193" s="1"/>
      <c r="AC193" s="1"/>
      <c r="AD193" s="1"/>
    </row>
    <row r="194" spans="1:30" x14ac:dyDescent="0.35">
      <c r="A194" s="1"/>
      <c r="B194" s="1"/>
      <c r="C194" s="1"/>
      <c r="D194" s="1"/>
      <c r="E194" s="1"/>
      <c r="F194" s="1"/>
      <c r="G194" s="1"/>
      <c r="H194" s="1"/>
      <c r="I194" s="1"/>
      <c r="J194" s="1"/>
      <c r="K194" s="1"/>
      <c r="L194" s="77" t="str">
        <f t="shared" si="2"/>
        <v>Yes</v>
      </c>
      <c r="M194" s="4"/>
      <c r="N194" s="4"/>
      <c r="O194" s="77" t="str">
        <f>IF(OR(A194="", M194=""), "",
   IF(AND(
         M194 &lt;= 'County Names to hide (2)'!$D$2,
         OR(N194="", N194 &gt;= 'County Names to hide (2)'!$C$2)
      ),
      "Yes",
      "No"
   )
)</f>
        <v/>
      </c>
      <c r="P194" s="4"/>
      <c r="Q194" s="4"/>
      <c r="R194" s="4"/>
      <c r="S194" s="4"/>
      <c r="T194" s="77" t="str">
        <f>IF(Outcomes!M194="","",
   IF(AND(Outcomes!N194&lt;&gt;"",Outcomes!N194&lt;'County Names to hide (2)'!$C$2),0,
      ROUND((MIN(IF(Outcomes!N194="", 'County Names to hide (2)'!$D$2, Outcomes!N194),'County Names to hide (2)'!$D$2)-Outcomes!M194)/30,1)))</f>
        <v/>
      </c>
      <c r="U194" s="77" t="str">
        <f>IF(Outcomes!C194="", "", DATEDIF(Outcomes!C194, 'County Names to hide (2)'!$D$2, "m"))</f>
        <v/>
      </c>
      <c r="V194" s="77" t="str">
        <f>IF(OR(A194="", M194="", N194=""), "",
   IF(AND(
         N194 &gt;= 'County Names to hide (2)'!$C$2,
         N194 &lt;= 'County Names to hide (2)'!$D$2
      ),
      "Yes",
      "No"
   )
)</f>
        <v/>
      </c>
      <c r="W194" s="1"/>
      <c r="X194" s="1"/>
      <c r="Y194" s="1"/>
      <c r="Z194" s="1"/>
      <c r="AA194" s="1"/>
      <c r="AB194" s="1"/>
      <c r="AC194" s="1"/>
      <c r="AD194" s="1"/>
    </row>
    <row r="195" spans="1:30" x14ac:dyDescent="0.35">
      <c r="A195" s="1"/>
      <c r="B195" s="1"/>
      <c r="C195" s="1"/>
      <c r="D195" s="1"/>
      <c r="E195" s="1"/>
      <c r="F195" s="1"/>
      <c r="G195" s="1"/>
      <c r="H195" s="1"/>
      <c r="I195" s="1"/>
      <c r="J195" s="1"/>
      <c r="K195" s="1"/>
      <c r="L195" s="77" t="str">
        <f t="shared" si="2"/>
        <v>Yes</v>
      </c>
      <c r="M195" s="4"/>
      <c r="N195" s="4"/>
      <c r="O195" s="77" t="str">
        <f>IF(OR(A195="", M195=""), "",
   IF(AND(
         M195 &lt;= 'County Names to hide (2)'!$D$2,
         OR(N195="", N195 &gt;= 'County Names to hide (2)'!$C$2)
      ),
      "Yes",
      "No"
   )
)</f>
        <v/>
      </c>
      <c r="P195" s="4"/>
      <c r="Q195" s="4"/>
      <c r="R195" s="4"/>
      <c r="S195" s="4"/>
      <c r="T195" s="77" t="str">
        <f>IF(Outcomes!M195="","",
   IF(AND(Outcomes!N195&lt;&gt;"",Outcomes!N195&lt;'County Names to hide (2)'!$C$2),0,
      ROUND((MIN(IF(Outcomes!N195="", 'County Names to hide (2)'!$D$2, Outcomes!N195),'County Names to hide (2)'!$D$2)-Outcomes!M195)/30,1)))</f>
        <v/>
      </c>
      <c r="U195" s="77" t="str">
        <f>IF(Outcomes!C195="", "", DATEDIF(Outcomes!C195, 'County Names to hide (2)'!$D$2, "m"))</f>
        <v/>
      </c>
      <c r="V195" s="77" t="str">
        <f>IF(OR(A195="", M195="", N195=""), "",
   IF(AND(
         N195 &gt;= 'County Names to hide (2)'!$C$2,
         N195 &lt;= 'County Names to hide (2)'!$D$2
      ),
      "Yes",
      "No"
   )
)</f>
        <v/>
      </c>
      <c r="W195" s="1"/>
      <c r="X195" s="1"/>
      <c r="Y195" s="1"/>
      <c r="Z195" s="1"/>
      <c r="AA195" s="1"/>
      <c r="AB195" s="1"/>
      <c r="AC195" s="1"/>
      <c r="AD195" s="1"/>
    </row>
    <row r="196" spans="1:30" x14ac:dyDescent="0.35">
      <c r="A196" s="1"/>
      <c r="B196" s="1"/>
      <c r="C196" s="1"/>
      <c r="D196" s="1"/>
      <c r="E196" s="1"/>
      <c r="F196" s="1"/>
      <c r="G196" s="1"/>
      <c r="H196" s="1"/>
      <c r="I196" s="1"/>
      <c r="J196" s="1"/>
      <c r="K196" s="1"/>
      <c r="L196" s="77" t="str">
        <f t="shared" si="2"/>
        <v>Yes</v>
      </c>
      <c r="M196" s="4"/>
      <c r="N196" s="4"/>
      <c r="O196" s="77" t="str">
        <f>IF(OR(A196="", M196=""), "",
   IF(AND(
         M196 &lt;= 'County Names to hide (2)'!$D$2,
         OR(N196="", N196 &gt;= 'County Names to hide (2)'!$C$2)
      ),
      "Yes",
      "No"
   )
)</f>
        <v/>
      </c>
      <c r="P196" s="4"/>
      <c r="Q196" s="4"/>
      <c r="R196" s="4"/>
      <c r="S196" s="4"/>
      <c r="T196" s="77" t="str">
        <f>IF(Outcomes!M196="","",
   IF(AND(Outcomes!N196&lt;&gt;"",Outcomes!N196&lt;'County Names to hide (2)'!$C$2),0,
      ROUND((MIN(IF(Outcomes!N196="", 'County Names to hide (2)'!$D$2, Outcomes!N196),'County Names to hide (2)'!$D$2)-Outcomes!M196)/30,1)))</f>
        <v/>
      </c>
      <c r="U196" s="77" t="str">
        <f>IF(Outcomes!C196="", "", DATEDIF(Outcomes!C196, 'County Names to hide (2)'!$D$2, "m"))</f>
        <v/>
      </c>
      <c r="V196" s="77" t="str">
        <f>IF(OR(A196="", M196="", N196=""), "",
   IF(AND(
         N196 &gt;= 'County Names to hide (2)'!$C$2,
         N196 &lt;= 'County Names to hide (2)'!$D$2
      ),
      "Yes",
      "No"
   )
)</f>
        <v/>
      </c>
      <c r="W196" s="1"/>
      <c r="X196" s="1"/>
      <c r="Y196" s="1"/>
      <c r="Z196" s="1"/>
      <c r="AA196" s="1"/>
      <c r="AB196" s="1"/>
      <c r="AC196" s="1"/>
      <c r="AD196" s="1"/>
    </row>
    <row r="197" spans="1:30" x14ac:dyDescent="0.35">
      <c r="A197" s="1"/>
      <c r="B197" s="1"/>
      <c r="C197" s="1"/>
      <c r="D197" s="1"/>
      <c r="E197" s="1"/>
      <c r="F197" s="1"/>
      <c r="G197" s="1"/>
      <c r="H197" s="1"/>
      <c r="I197" s="1"/>
      <c r="J197" s="1"/>
      <c r="K197" s="1"/>
      <c r="L197" s="77" t="str">
        <f t="shared" ref="L197:L260" si="3">IF(COUNTIF(F198:K198, "Yes")&gt;0, "No", "Yes")</f>
        <v>Yes</v>
      </c>
      <c r="M197" s="4"/>
      <c r="N197" s="4"/>
      <c r="O197" s="77" t="str">
        <f>IF(OR(A197="", M197=""), "",
   IF(AND(
         M197 &lt;= 'County Names to hide (2)'!$D$2,
         OR(N197="", N197 &gt;= 'County Names to hide (2)'!$C$2)
      ),
      "Yes",
      "No"
   )
)</f>
        <v/>
      </c>
      <c r="P197" s="4"/>
      <c r="Q197" s="4"/>
      <c r="R197" s="4"/>
      <c r="S197" s="4"/>
      <c r="T197" s="77" t="str">
        <f>IF(Outcomes!M197="","",
   IF(AND(Outcomes!N197&lt;&gt;"",Outcomes!N197&lt;'County Names to hide (2)'!$C$2),0,
      ROUND((MIN(IF(Outcomes!N197="", 'County Names to hide (2)'!$D$2, Outcomes!N197),'County Names to hide (2)'!$D$2)-Outcomes!M197)/30,1)))</f>
        <v/>
      </c>
      <c r="U197" s="77" t="str">
        <f>IF(Outcomes!C197="", "", DATEDIF(Outcomes!C197, 'County Names to hide (2)'!$D$2, "m"))</f>
        <v/>
      </c>
      <c r="V197" s="77" t="str">
        <f>IF(OR(A197="", M197="", N197=""), "",
   IF(AND(
         N197 &gt;= 'County Names to hide (2)'!$C$2,
         N197 &lt;= 'County Names to hide (2)'!$D$2
      ),
      "Yes",
      "No"
   )
)</f>
        <v/>
      </c>
      <c r="W197" s="1"/>
      <c r="X197" s="1"/>
      <c r="Y197" s="1"/>
      <c r="Z197" s="1"/>
      <c r="AA197" s="1"/>
      <c r="AB197" s="1"/>
      <c r="AC197" s="1"/>
      <c r="AD197" s="1"/>
    </row>
    <row r="198" spans="1:30" x14ac:dyDescent="0.35">
      <c r="A198" s="1"/>
      <c r="B198" s="1"/>
      <c r="C198" s="1"/>
      <c r="D198" s="1"/>
      <c r="E198" s="1"/>
      <c r="F198" s="1"/>
      <c r="G198" s="1"/>
      <c r="H198" s="1"/>
      <c r="I198" s="1"/>
      <c r="J198" s="1"/>
      <c r="K198" s="1"/>
      <c r="L198" s="77" t="str">
        <f t="shared" si="3"/>
        <v>Yes</v>
      </c>
      <c r="M198" s="4"/>
      <c r="N198" s="4"/>
      <c r="O198" s="77" t="str">
        <f>IF(OR(A198="", M198=""), "",
   IF(AND(
         M198 &lt;= 'County Names to hide (2)'!$D$2,
         OR(N198="", N198 &gt;= 'County Names to hide (2)'!$C$2)
      ),
      "Yes",
      "No"
   )
)</f>
        <v/>
      </c>
      <c r="P198" s="4"/>
      <c r="Q198" s="4"/>
      <c r="R198" s="4"/>
      <c r="S198" s="4"/>
      <c r="T198" s="77" t="str">
        <f>IF(Outcomes!M198="","",
   IF(AND(Outcomes!N198&lt;&gt;"",Outcomes!N198&lt;'County Names to hide (2)'!$C$2),0,
      ROUND((MIN(IF(Outcomes!N198="", 'County Names to hide (2)'!$D$2, Outcomes!N198),'County Names to hide (2)'!$D$2)-Outcomes!M198)/30,1)))</f>
        <v/>
      </c>
      <c r="U198" s="77" t="str">
        <f>IF(Outcomes!C198="", "", DATEDIF(Outcomes!C198, 'County Names to hide (2)'!$D$2, "m"))</f>
        <v/>
      </c>
      <c r="V198" s="77" t="str">
        <f>IF(OR(A198="", M198="", N198=""), "",
   IF(AND(
         N198 &gt;= 'County Names to hide (2)'!$C$2,
         N198 &lt;= 'County Names to hide (2)'!$D$2
      ),
      "Yes",
      "No"
   )
)</f>
        <v/>
      </c>
      <c r="W198" s="1"/>
      <c r="X198" s="1"/>
      <c r="Y198" s="1"/>
      <c r="Z198" s="1"/>
      <c r="AA198" s="1"/>
      <c r="AB198" s="1"/>
      <c r="AC198" s="1"/>
      <c r="AD198" s="1"/>
    </row>
    <row r="199" spans="1:30" x14ac:dyDescent="0.35">
      <c r="A199" s="1"/>
      <c r="B199" s="1"/>
      <c r="C199" s="1"/>
      <c r="D199" s="1"/>
      <c r="E199" s="1"/>
      <c r="F199" s="1"/>
      <c r="G199" s="1"/>
      <c r="H199" s="1"/>
      <c r="I199" s="1"/>
      <c r="J199" s="1"/>
      <c r="K199" s="1"/>
      <c r="L199" s="77" t="str">
        <f t="shared" si="3"/>
        <v>Yes</v>
      </c>
      <c r="M199" s="4"/>
      <c r="N199" s="4"/>
      <c r="O199" s="77" t="str">
        <f>IF(OR(A199="", M199=""), "",
   IF(AND(
         M199 &lt;= 'County Names to hide (2)'!$D$2,
         OR(N199="", N199 &gt;= 'County Names to hide (2)'!$C$2)
      ),
      "Yes",
      "No"
   )
)</f>
        <v/>
      </c>
      <c r="P199" s="4"/>
      <c r="Q199" s="4"/>
      <c r="R199" s="4"/>
      <c r="S199" s="4"/>
      <c r="T199" s="77" t="str">
        <f>IF(Outcomes!M199="","",
   IF(AND(Outcomes!N199&lt;&gt;"",Outcomes!N199&lt;'County Names to hide (2)'!$C$2),0,
      ROUND((MIN(IF(Outcomes!N199="", 'County Names to hide (2)'!$D$2, Outcomes!N199),'County Names to hide (2)'!$D$2)-Outcomes!M199)/30,1)))</f>
        <v/>
      </c>
      <c r="U199" s="77" t="str">
        <f>IF(Outcomes!C199="", "", DATEDIF(Outcomes!C199, 'County Names to hide (2)'!$D$2, "m"))</f>
        <v/>
      </c>
      <c r="V199" s="77" t="str">
        <f>IF(OR(A199="", M199="", N199=""), "",
   IF(AND(
         N199 &gt;= 'County Names to hide (2)'!$C$2,
         N199 &lt;= 'County Names to hide (2)'!$D$2
      ),
      "Yes",
      "No"
   )
)</f>
        <v/>
      </c>
      <c r="W199" s="1"/>
      <c r="X199" s="1"/>
      <c r="Y199" s="1"/>
      <c r="Z199" s="1"/>
      <c r="AA199" s="1"/>
      <c r="AB199" s="1"/>
      <c r="AC199" s="1"/>
      <c r="AD199" s="1"/>
    </row>
    <row r="200" spans="1:30" x14ac:dyDescent="0.35">
      <c r="A200" s="1"/>
      <c r="B200" s="1"/>
      <c r="C200" s="1"/>
      <c r="D200" s="1"/>
      <c r="E200" s="1"/>
      <c r="F200" s="1"/>
      <c r="G200" s="1"/>
      <c r="H200" s="1"/>
      <c r="I200" s="1"/>
      <c r="J200" s="1"/>
      <c r="K200" s="1"/>
      <c r="L200" s="77" t="str">
        <f t="shared" si="3"/>
        <v>Yes</v>
      </c>
      <c r="M200" s="4"/>
      <c r="N200" s="4"/>
      <c r="O200" s="77" t="str">
        <f>IF(OR(A200="", M200=""), "",
   IF(AND(
         M200 &lt;= 'County Names to hide (2)'!$D$2,
         OR(N200="", N200 &gt;= 'County Names to hide (2)'!$C$2)
      ),
      "Yes",
      "No"
   )
)</f>
        <v/>
      </c>
      <c r="P200" s="4"/>
      <c r="Q200" s="4"/>
      <c r="R200" s="4"/>
      <c r="S200" s="4"/>
      <c r="T200" s="77" t="str">
        <f>IF(Outcomes!M200="","",
   IF(AND(Outcomes!N200&lt;&gt;"",Outcomes!N200&lt;'County Names to hide (2)'!$C$2),0,
      ROUND((MIN(IF(Outcomes!N200="", 'County Names to hide (2)'!$D$2, Outcomes!N200),'County Names to hide (2)'!$D$2)-Outcomes!M200)/30,1)))</f>
        <v/>
      </c>
      <c r="U200" s="77" t="str">
        <f>IF(Outcomes!C200="", "", DATEDIF(Outcomes!C200, 'County Names to hide (2)'!$D$2, "m"))</f>
        <v/>
      </c>
      <c r="V200" s="77" t="str">
        <f>IF(OR(A200="", M200="", N200=""), "",
   IF(AND(
         N200 &gt;= 'County Names to hide (2)'!$C$2,
         N200 &lt;= 'County Names to hide (2)'!$D$2
      ),
      "Yes",
      "No"
   )
)</f>
        <v/>
      </c>
      <c r="W200" s="1"/>
      <c r="X200" s="1"/>
      <c r="Y200" s="1"/>
      <c r="Z200" s="1"/>
      <c r="AA200" s="1"/>
      <c r="AB200" s="1"/>
      <c r="AC200" s="1"/>
      <c r="AD200" s="1"/>
    </row>
    <row r="201" spans="1:30" x14ac:dyDescent="0.35">
      <c r="A201" s="1"/>
      <c r="B201" s="1"/>
      <c r="C201" s="1"/>
      <c r="D201" s="1"/>
      <c r="E201" s="1"/>
      <c r="F201" s="1"/>
      <c r="G201" s="1"/>
      <c r="H201" s="1"/>
      <c r="I201" s="1"/>
      <c r="J201" s="1"/>
      <c r="K201" s="1"/>
      <c r="L201" s="77" t="str">
        <f t="shared" si="3"/>
        <v>Yes</v>
      </c>
      <c r="M201" s="4"/>
      <c r="N201" s="4"/>
      <c r="O201" s="77" t="str">
        <f>IF(OR(A201="", M201=""), "",
   IF(AND(
         M201 &lt;= 'County Names to hide (2)'!$D$2,
         OR(N201="", N201 &gt;= 'County Names to hide (2)'!$C$2)
      ),
      "Yes",
      "No"
   )
)</f>
        <v/>
      </c>
      <c r="P201" s="4"/>
      <c r="Q201" s="4"/>
      <c r="R201" s="4"/>
      <c r="S201" s="4"/>
      <c r="T201" s="77" t="str">
        <f>IF(Outcomes!M201="","",
   IF(AND(Outcomes!N201&lt;&gt;"",Outcomes!N201&lt;'County Names to hide (2)'!$C$2),0,
      ROUND((MIN(IF(Outcomes!N201="", 'County Names to hide (2)'!$D$2, Outcomes!N201),'County Names to hide (2)'!$D$2)-Outcomes!M201)/30,1)))</f>
        <v/>
      </c>
      <c r="U201" s="77" t="str">
        <f>IF(Outcomes!C201="", "", DATEDIF(Outcomes!C201, 'County Names to hide (2)'!$D$2, "m"))</f>
        <v/>
      </c>
      <c r="V201" s="77" t="str">
        <f>IF(OR(A201="", M201="", N201=""), "",
   IF(AND(
         N201 &gt;= 'County Names to hide (2)'!$C$2,
         N201 &lt;= 'County Names to hide (2)'!$D$2
      ),
      "Yes",
      "No"
   )
)</f>
        <v/>
      </c>
      <c r="W201" s="1"/>
      <c r="X201" s="1"/>
      <c r="Y201" s="1"/>
      <c r="Z201" s="1"/>
      <c r="AA201" s="1"/>
      <c r="AB201" s="1"/>
      <c r="AC201" s="1"/>
      <c r="AD201" s="1"/>
    </row>
    <row r="202" spans="1:30" x14ac:dyDescent="0.35">
      <c r="A202" s="1"/>
      <c r="B202" s="1"/>
      <c r="C202" s="1"/>
      <c r="D202" s="1"/>
      <c r="E202" s="1"/>
      <c r="F202" s="1"/>
      <c r="G202" s="1"/>
      <c r="H202" s="1"/>
      <c r="I202" s="1"/>
      <c r="J202" s="1"/>
      <c r="K202" s="1"/>
      <c r="L202" s="77" t="str">
        <f t="shared" si="3"/>
        <v>Yes</v>
      </c>
      <c r="M202" s="4"/>
      <c r="N202" s="4"/>
      <c r="O202" s="77" t="str">
        <f>IF(OR(A202="", M202=""), "",
   IF(AND(
         M202 &lt;= 'County Names to hide (2)'!$D$2,
         OR(N202="", N202 &gt;= 'County Names to hide (2)'!$C$2)
      ),
      "Yes",
      "No"
   )
)</f>
        <v/>
      </c>
      <c r="P202" s="4"/>
      <c r="Q202" s="4"/>
      <c r="R202" s="4"/>
      <c r="S202" s="4"/>
      <c r="T202" s="77" t="str">
        <f>IF(Outcomes!M202="","",
   IF(AND(Outcomes!N202&lt;&gt;"",Outcomes!N202&lt;'County Names to hide (2)'!$C$2),0,
      ROUND((MIN(IF(Outcomes!N202="", 'County Names to hide (2)'!$D$2, Outcomes!N202),'County Names to hide (2)'!$D$2)-Outcomes!M202)/30,1)))</f>
        <v/>
      </c>
      <c r="U202" s="77" t="str">
        <f>IF(Outcomes!C202="", "", DATEDIF(Outcomes!C202, 'County Names to hide (2)'!$D$2, "m"))</f>
        <v/>
      </c>
      <c r="V202" s="77" t="str">
        <f>IF(OR(A202="", M202="", N202=""), "",
   IF(AND(
         N202 &gt;= 'County Names to hide (2)'!$C$2,
         N202 &lt;= 'County Names to hide (2)'!$D$2
      ),
      "Yes",
      "No"
   )
)</f>
        <v/>
      </c>
      <c r="W202" s="1"/>
      <c r="X202" s="1"/>
      <c r="Y202" s="1"/>
      <c r="Z202" s="1"/>
      <c r="AA202" s="1"/>
      <c r="AB202" s="1"/>
      <c r="AC202" s="1"/>
      <c r="AD202" s="1"/>
    </row>
    <row r="203" spans="1:30" x14ac:dyDescent="0.35">
      <c r="A203" s="1"/>
      <c r="B203" s="1"/>
      <c r="C203" s="1"/>
      <c r="D203" s="1"/>
      <c r="E203" s="1"/>
      <c r="F203" s="1"/>
      <c r="G203" s="1"/>
      <c r="H203" s="1"/>
      <c r="I203" s="1"/>
      <c r="J203" s="1"/>
      <c r="K203" s="1"/>
      <c r="L203" s="77" t="str">
        <f t="shared" si="3"/>
        <v>Yes</v>
      </c>
      <c r="M203" s="4"/>
      <c r="N203" s="4"/>
      <c r="O203" s="77" t="str">
        <f>IF(OR(A203="", M203=""), "",
   IF(AND(
         M203 &lt;= 'County Names to hide (2)'!$D$2,
         OR(N203="", N203 &gt;= 'County Names to hide (2)'!$C$2)
      ),
      "Yes",
      "No"
   )
)</f>
        <v/>
      </c>
      <c r="P203" s="4"/>
      <c r="Q203" s="4"/>
      <c r="R203" s="4"/>
      <c r="S203" s="4"/>
      <c r="T203" s="77" t="str">
        <f>IF(Outcomes!M203="","",
   IF(AND(Outcomes!N203&lt;&gt;"",Outcomes!N203&lt;'County Names to hide (2)'!$C$2),0,
      ROUND((MIN(IF(Outcomes!N203="", 'County Names to hide (2)'!$D$2, Outcomes!N203),'County Names to hide (2)'!$D$2)-Outcomes!M203)/30,1)))</f>
        <v/>
      </c>
      <c r="U203" s="77" t="str">
        <f>IF(Outcomes!C203="", "", DATEDIF(Outcomes!C203, 'County Names to hide (2)'!$D$2, "m"))</f>
        <v/>
      </c>
      <c r="V203" s="77" t="str">
        <f>IF(OR(A203="", M203="", N203=""), "",
   IF(AND(
         N203 &gt;= 'County Names to hide (2)'!$C$2,
         N203 &lt;= 'County Names to hide (2)'!$D$2
      ),
      "Yes",
      "No"
   )
)</f>
        <v/>
      </c>
      <c r="W203" s="1"/>
      <c r="X203" s="1"/>
      <c r="Y203" s="1"/>
      <c r="Z203" s="1"/>
      <c r="AA203" s="1"/>
      <c r="AB203" s="1"/>
      <c r="AC203" s="1"/>
      <c r="AD203" s="1"/>
    </row>
    <row r="204" spans="1:30" x14ac:dyDescent="0.35">
      <c r="A204" s="1"/>
      <c r="B204" s="1"/>
      <c r="C204" s="1"/>
      <c r="D204" s="1"/>
      <c r="E204" s="1"/>
      <c r="F204" s="1"/>
      <c r="G204" s="1"/>
      <c r="H204" s="1"/>
      <c r="I204" s="1"/>
      <c r="J204" s="1"/>
      <c r="K204" s="1"/>
      <c r="L204" s="77" t="str">
        <f t="shared" si="3"/>
        <v>Yes</v>
      </c>
      <c r="M204" s="4"/>
      <c r="N204" s="4"/>
      <c r="O204" s="77" t="str">
        <f>IF(OR(A204="", M204=""), "",
   IF(AND(
         M204 &lt;= 'County Names to hide (2)'!$D$2,
         OR(N204="", N204 &gt;= 'County Names to hide (2)'!$C$2)
      ),
      "Yes",
      "No"
   )
)</f>
        <v/>
      </c>
      <c r="P204" s="4"/>
      <c r="Q204" s="4"/>
      <c r="R204" s="4"/>
      <c r="S204" s="4"/>
      <c r="T204" s="77" t="str">
        <f>IF(Outcomes!M204="","",
   IF(AND(Outcomes!N204&lt;&gt;"",Outcomes!N204&lt;'County Names to hide (2)'!$C$2),0,
      ROUND((MIN(IF(Outcomes!N204="", 'County Names to hide (2)'!$D$2, Outcomes!N204),'County Names to hide (2)'!$D$2)-Outcomes!M204)/30,1)))</f>
        <v/>
      </c>
      <c r="U204" s="77" t="str">
        <f>IF(Outcomes!C204="", "", DATEDIF(Outcomes!C204, 'County Names to hide (2)'!$D$2, "m"))</f>
        <v/>
      </c>
      <c r="V204" s="77" t="str">
        <f>IF(OR(A204="", M204="", N204=""), "",
   IF(AND(
         N204 &gt;= 'County Names to hide (2)'!$C$2,
         N204 &lt;= 'County Names to hide (2)'!$D$2
      ),
      "Yes",
      "No"
   )
)</f>
        <v/>
      </c>
      <c r="W204" s="1"/>
      <c r="X204" s="1"/>
      <c r="Y204" s="1"/>
      <c r="Z204" s="1"/>
      <c r="AA204" s="1"/>
      <c r="AB204" s="1"/>
      <c r="AC204" s="1"/>
      <c r="AD204" s="1"/>
    </row>
    <row r="205" spans="1:30" x14ac:dyDescent="0.35">
      <c r="A205" s="1"/>
      <c r="B205" s="1"/>
      <c r="C205" s="1"/>
      <c r="D205" s="1"/>
      <c r="E205" s="1"/>
      <c r="F205" s="1"/>
      <c r="G205" s="1"/>
      <c r="H205" s="1"/>
      <c r="I205" s="1"/>
      <c r="J205" s="1"/>
      <c r="K205" s="1"/>
      <c r="L205" s="77" t="str">
        <f t="shared" si="3"/>
        <v>Yes</v>
      </c>
      <c r="M205" s="4"/>
      <c r="N205" s="4"/>
      <c r="O205" s="77" t="str">
        <f>IF(OR(A205="", M205=""), "",
   IF(AND(
         M205 &lt;= 'County Names to hide (2)'!$D$2,
         OR(N205="", N205 &gt;= 'County Names to hide (2)'!$C$2)
      ),
      "Yes",
      "No"
   )
)</f>
        <v/>
      </c>
      <c r="P205" s="4"/>
      <c r="Q205" s="4"/>
      <c r="R205" s="4"/>
      <c r="S205" s="4"/>
      <c r="T205" s="77" t="str">
        <f>IF(Outcomes!M205="","",
   IF(AND(Outcomes!N205&lt;&gt;"",Outcomes!N205&lt;'County Names to hide (2)'!$C$2),0,
      ROUND((MIN(IF(Outcomes!N205="", 'County Names to hide (2)'!$D$2, Outcomes!N205),'County Names to hide (2)'!$D$2)-Outcomes!M205)/30,1)))</f>
        <v/>
      </c>
      <c r="U205" s="77" t="str">
        <f>IF(Outcomes!C205="", "", DATEDIF(Outcomes!C205, 'County Names to hide (2)'!$D$2, "m"))</f>
        <v/>
      </c>
      <c r="V205" s="77" t="str">
        <f>IF(OR(A205="", M205="", N205=""), "",
   IF(AND(
         N205 &gt;= 'County Names to hide (2)'!$C$2,
         N205 &lt;= 'County Names to hide (2)'!$D$2
      ),
      "Yes",
      "No"
   )
)</f>
        <v/>
      </c>
      <c r="W205" s="1"/>
      <c r="X205" s="1"/>
      <c r="Y205" s="1"/>
      <c r="Z205" s="1"/>
      <c r="AA205" s="1"/>
      <c r="AB205" s="1"/>
      <c r="AC205" s="1"/>
      <c r="AD205" s="1"/>
    </row>
    <row r="206" spans="1:30" x14ac:dyDescent="0.35">
      <c r="A206" s="1"/>
      <c r="B206" s="1"/>
      <c r="C206" s="1"/>
      <c r="D206" s="1"/>
      <c r="E206" s="1"/>
      <c r="F206" s="1"/>
      <c r="G206" s="1"/>
      <c r="H206" s="1"/>
      <c r="I206" s="1"/>
      <c r="J206" s="1"/>
      <c r="K206" s="1"/>
      <c r="L206" s="77" t="str">
        <f t="shared" si="3"/>
        <v>Yes</v>
      </c>
      <c r="M206" s="4"/>
      <c r="N206" s="4"/>
      <c r="O206" s="77" t="str">
        <f>IF(OR(A206="", M206=""), "",
   IF(AND(
         M206 &lt;= 'County Names to hide (2)'!$D$2,
         OR(N206="", N206 &gt;= 'County Names to hide (2)'!$C$2)
      ),
      "Yes",
      "No"
   )
)</f>
        <v/>
      </c>
      <c r="P206" s="4"/>
      <c r="Q206" s="4"/>
      <c r="R206" s="4"/>
      <c r="S206" s="4"/>
      <c r="T206" s="77" t="str">
        <f>IF(Outcomes!M206="","",
   IF(AND(Outcomes!N206&lt;&gt;"",Outcomes!N206&lt;'County Names to hide (2)'!$C$2),0,
      ROUND((MIN(IF(Outcomes!N206="", 'County Names to hide (2)'!$D$2, Outcomes!N206),'County Names to hide (2)'!$D$2)-Outcomes!M206)/30,1)))</f>
        <v/>
      </c>
      <c r="U206" s="77" t="str">
        <f>IF(Outcomes!C206="", "", DATEDIF(Outcomes!C206, 'County Names to hide (2)'!$D$2, "m"))</f>
        <v/>
      </c>
      <c r="V206" s="77" t="str">
        <f>IF(OR(A206="", M206="", N206=""), "",
   IF(AND(
         N206 &gt;= 'County Names to hide (2)'!$C$2,
         N206 &lt;= 'County Names to hide (2)'!$D$2
      ),
      "Yes",
      "No"
   )
)</f>
        <v/>
      </c>
      <c r="W206" s="1"/>
      <c r="X206" s="1"/>
      <c r="Y206" s="1"/>
      <c r="Z206" s="1"/>
      <c r="AA206" s="1"/>
      <c r="AB206" s="1"/>
      <c r="AC206" s="1"/>
      <c r="AD206" s="1"/>
    </row>
    <row r="207" spans="1:30" x14ac:dyDescent="0.35">
      <c r="A207" s="1"/>
      <c r="B207" s="1"/>
      <c r="C207" s="1"/>
      <c r="D207" s="1"/>
      <c r="E207" s="1"/>
      <c r="F207" s="1"/>
      <c r="G207" s="1"/>
      <c r="H207" s="1"/>
      <c r="I207" s="1"/>
      <c r="J207" s="1"/>
      <c r="K207" s="1"/>
      <c r="L207" s="77" t="str">
        <f t="shared" si="3"/>
        <v>Yes</v>
      </c>
      <c r="M207" s="4"/>
      <c r="N207" s="4"/>
      <c r="O207" s="77" t="str">
        <f>IF(OR(A207="", M207=""), "",
   IF(AND(
         M207 &lt;= 'County Names to hide (2)'!$D$2,
         OR(N207="", N207 &gt;= 'County Names to hide (2)'!$C$2)
      ),
      "Yes",
      "No"
   )
)</f>
        <v/>
      </c>
      <c r="P207" s="4"/>
      <c r="Q207" s="4"/>
      <c r="R207" s="4"/>
      <c r="S207" s="4"/>
      <c r="T207" s="77" t="str">
        <f>IF(Outcomes!M207="","",
   IF(AND(Outcomes!N207&lt;&gt;"",Outcomes!N207&lt;'County Names to hide (2)'!$C$2),0,
      ROUND((MIN(IF(Outcomes!N207="", 'County Names to hide (2)'!$D$2, Outcomes!N207),'County Names to hide (2)'!$D$2)-Outcomes!M207)/30,1)))</f>
        <v/>
      </c>
      <c r="U207" s="77" t="str">
        <f>IF(Outcomes!C207="", "", DATEDIF(Outcomes!C207, 'County Names to hide (2)'!$D$2, "m"))</f>
        <v/>
      </c>
      <c r="V207" s="77" t="str">
        <f>IF(OR(A207="", M207="", N207=""), "",
   IF(AND(
         N207 &gt;= 'County Names to hide (2)'!$C$2,
         N207 &lt;= 'County Names to hide (2)'!$D$2
      ),
      "Yes",
      "No"
   )
)</f>
        <v/>
      </c>
      <c r="W207" s="1"/>
      <c r="X207" s="1"/>
      <c r="Y207" s="1"/>
      <c r="Z207" s="1"/>
      <c r="AA207" s="1"/>
      <c r="AB207" s="1"/>
      <c r="AC207" s="1"/>
      <c r="AD207" s="1"/>
    </row>
    <row r="208" spans="1:30" x14ac:dyDescent="0.35">
      <c r="A208" s="1"/>
      <c r="B208" s="1"/>
      <c r="C208" s="1"/>
      <c r="D208" s="1"/>
      <c r="E208" s="1"/>
      <c r="F208" s="1"/>
      <c r="G208" s="1"/>
      <c r="H208" s="1"/>
      <c r="I208" s="1"/>
      <c r="J208" s="1"/>
      <c r="K208" s="1"/>
      <c r="L208" s="77" t="str">
        <f t="shared" si="3"/>
        <v>Yes</v>
      </c>
      <c r="M208" s="4"/>
      <c r="N208" s="4"/>
      <c r="O208" s="77" t="str">
        <f>IF(OR(A208="", M208=""), "",
   IF(AND(
         M208 &lt;= 'County Names to hide (2)'!$D$2,
         OR(N208="", N208 &gt;= 'County Names to hide (2)'!$C$2)
      ),
      "Yes",
      "No"
   )
)</f>
        <v/>
      </c>
      <c r="P208" s="4"/>
      <c r="Q208" s="4"/>
      <c r="R208" s="4"/>
      <c r="S208" s="4"/>
      <c r="T208" s="77" t="str">
        <f>IF(Outcomes!M208="","",
   IF(AND(Outcomes!N208&lt;&gt;"",Outcomes!N208&lt;'County Names to hide (2)'!$C$2),0,
      ROUND((MIN(IF(Outcomes!N208="", 'County Names to hide (2)'!$D$2, Outcomes!N208),'County Names to hide (2)'!$D$2)-Outcomes!M208)/30,1)))</f>
        <v/>
      </c>
      <c r="U208" s="77" t="str">
        <f>IF(Outcomes!C208="", "", DATEDIF(Outcomes!C208, 'County Names to hide (2)'!$D$2, "m"))</f>
        <v/>
      </c>
      <c r="V208" s="77" t="str">
        <f>IF(OR(A208="", M208="", N208=""), "",
   IF(AND(
         N208 &gt;= 'County Names to hide (2)'!$C$2,
         N208 &lt;= 'County Names to hide (2)'!$D$2
      ),
      "Yes",
      "No"
   )
)</f>
        <v/>
      </c>
      <c r="W208" s="1"/>
      <c r="X208" s="1"/>
      <c r="Y208" s="1"/>
      <c r="Z208" s="1"/>
      <c r="AA208" s="1"/>
      <c r="AB208" s="1"/>
      <c r="AC208" s="1"/>
      <c r="AD208" s="1"/>
    </row>
    <row r="209" spans="1:30" x14ac:dyDescent="0.35">
      <c r="A209" s="1"/>
      <c r="B209" s="1"/>
      <c r="C209" s="1"/>
      <c r="D209" s="1"/>
      <c r="E209" s="1"/>
      <c r="F209" s="1"/>
      <c r="G209" s="1"/>
      <c r="H209" s="1"/>
      <c r="I209" s="1"/>
      <c r="J209" s="1"/>
      <c r="K209" s="1"/>
      <c r="L209" s="77" t="str">
        <f t="shared" si="3"/>
        <v>Yes</v>
      </c>
      <c r="M209" s="4"/>
      <c r="N209" s="4"/>
      <c r="O209" s="77" t="str">
        <f>IF(OR(A209="", M209=""), "",
   IF(AND(
         M209 &lt;= 'County Names to hide (2)'!$D$2,
         OR(N209="", N209 &gt;= 'County Names to hide (2)'!$C$2)
      ),
      "Yes",
      "No"
   )
)</f>
        <v/>
      </c>
      <c r="P209" s="4"/>
      <c r="Q209" s="4"/>
      <c r="R209" s="4"/>
      <c r="S209" s="4"/>
      <c r="T209" s="77" t="str">
        <f>IF(Outcomes!M209="","",
   IF(AND(Outcomes!N209&lt;&gt;"",Outcomes!N209&lt;'County Names to hide (2)'!$C$2),0,
      ROUND((MIN(IF(Outcomes!N209="", 'County Names to hide (2)'!$D$2, Outcomes!N209),'County Names to hide (2)'!$D$2)-Outcomes!M209)/30,1)))</f>
        <v/>
      </c>
      <c r="U209" s="77" t="str">
        <f>IF(Outcomes!C209="", "", DATEDIF(Outcomes!C209, 'County Names to hide (2)'!$D$2, "m"))</f>
        <v/>
      </c>
      <c r="V209" s="77" t="str">
        <f>IF(OR(A209="", M209="", N209=""), "",
   IF(AND(
         N209 &gt;= 'County Names to hide (2)'!$C$2,
         N209 &lt;= 'County Names to hide (2)'!$D$2
      ),
      "Yes",
      "No"
   )
)</f>
        <v/>
      </c>
      <c r="W209" s="1"/>
      <c r="X209" s="1"/>
      <c r="Y209" s="1"/>
      <c r="Z209" s="1"/>
      <c r="AA209" s="1"/>
      <c r="AB209" s="1"/>
      <c r="AC209" s="1"/>
      <c r="AD209" s="1"/>
    </row>
    <row r="210" spans="1:30" x14ac:dyDescent="0.35">
      <c r="A210" s="1"/>
      <c r="B210" s="1"/>
      <c r="C210" s="1"/>
      <c r="D210" s="1"/>
      <c r="E210" s="1"/>
      <c r="F210" s="1"/>
      <c r="G210" s="1"/>
      <c r="H210" s="1"/>
      <c r="I210" s="1"/>
      <c r="J210" s="1"/>
      <c r="K210" s="1"/>
      <c r="L210" s="77" t="str">
        <f t="shared" si="3"/>
        <v>Yes</v>
      </c>
      <c r="M210" s="4"/>
      <c r="N210" s="4"/>
      <c r="O210" s="77" t="str">
        <f>IF(OR(A210="", M210=""), "",
   IF(AND(
         M210 &lt;= 'County Names to hide (2)'!$D$2,
         OR(N210="", N210 &gt;= 'County Names to hide (2)'!$C$2)
      ),
      "Yes",
      "No"
   )
)</f>
        <v/>
      </c>
      <c r="P210" s="4"/>
      <c r="Q210" s="4"/>
      <c r="R210" s="4"/>
      <c r="S210" s="4"/>
      <c r="T210" s="77" t="str">
        <f>IF(Outcomes!M210="","",
   IF(AND(Outcomes!N210&lt;&gt;"",Outcomes!N210&lt;'County Names to hide (2)'!$C$2),0,
      ROUND((MIN(IF(Outcomes!N210="", 'County Names to hide (2)'!$D$2, Outcomes!N210),'County Names to hide (2)'!$D$2)-Outcomes!M210)/30,1)))</f>
        <v/>
      </c>
      <c r="U210" s="77" t="str">
        <f>IF(Outcomes!C210="", "", DATEDIF(Outcomes!C210, 'County Names to hide (2)'!$D$2, "m"))</f>
        <v/>
      </c>
      <c r="V210" s="77" t="str">
        <f>IF(OR(A210="", M210="", N210=""), "",
   IF(AND(
         N210 &gt;= 'County Names to hide (2)'!$C$2,
         N210 &lt;= 'County Names to hide (2)'!$D$2
      ),
      "Yes",
      "No"
   )
)</f>
        <v/>
      </c>
      <c r="W210" s="1"/>
      <c r="X210" s="1"/>
      <c r="Y210" s="1"/>
      <c r="Z210" s="1"/>
      <c r="AA210" s="1"/>
      <c r="AB210" s="1"/>
      <c r="AC210" s="1"/>
      <c r="AD210" s="1"/>
    </row>
    <row r="211" spans="1:30" x14ac:dyDescent="0.35">
      <c r="A211" s="1"/>
      <c r="B211" s="1"/>
      <c r="C211" s="1"/>
      <c r="D211" s="1"/>
      <c r="E211" s="1"/>
      <c r="F211" s="1"/>
      <c r="G211" s="1"/>
      <c r="H211" s="1"/>
      <c r="I211" s="1"/>
      <c r="J211" s="1"/>
      <c r="K211" s="1"/>
      <c r="L211" s="77" t="str">
        <f t="shared" si="3"/>
        <v>Yes</v>
      </c>
      <c r="M211" s="4"/>
      <c r="N211" s="4"/>
      <c r="O211" s="77" t="str">
        <f>IF(OR(A211="", M211=""), "",
   IF(AND(
         M211 &lt;= 'County Names to hide (2)'!$D$2,
         OR(N211="", N211 &gt;= 'County Names to hide (2)'!$C$2)
      ),
      "Yes",
      "No"
   )
)</f>
        <v/>
      </c>
      <c r="P211" s="4"/>
      <c r="Q211" s="4"/>
      <c r="R211" s="4"/>
      <c r="S211" s="4"/>
      <c r="T211" s="77" t="str">
        <f>IF(Outcomes!M211="","",
   IF(AND(Outcomes!N211&lt;&gt;"",Outcomes!N211&lt;'County Names to hide (2)'!$C$2),0,
      ROUND((MIN(IF(Outcomes!N211="", 'County Names to hide (2)'!$D$2, Outcomes!N211),'County Names to hide (2)'!$D$2)-Outcomes!M211)/30,1)))</f>
        <v/>
      </c>
      <c r="U211" s="77" t="str">
        <f>IF(Outcomes!C211="", "", DATEDIF(Outcomes!C211, 'County Names to hide (2)'!$D$2, "m"))</f>
        <v/>
      </c>
      <c r="V211" s="77" t="str">
        <f>IF(OR(A211="", M211="", N211=""), "",
   IF(AND(
         N211 &gt;= 'County Names to hide (2)'!$C$2,
         N211 &lt;= 'County Names to hide (2)'!$D$2
      ),
      "Yes",
      "No"
   )
)</f>
        <v/>
      </c>
      <c r="W211" s="1"/>
      <c r="X211" s="1"/>
      <c r="Y211" s="1"/>
      <c r="Z211" s="1"/>
      <c r="AA211" s="1"/>
      <c r="AB211" s="1"/>
      <c r="AC211" s="1"/>
      <c r="AD211" s="1"/>
    </row>
    <row r="212" spans="1:30" x14ac:dyDescent="0.35">
      <c r="A212" s="1"/>
      <c r="B212" s="1"/>
      <c r="C212" s="1"/>
      <c r="D212" s="1"/>
      <c r="E212" s="1"/>
      <c r="F212" s="1"/>
      <c r="G212" s="1"/>
      <c r="H212" s="1"/>
      <c r="I212" s="1"/>
      <c r="J212" s="1"/>
      <c r="K212" s="1"/>
      <c r="L212" s="77" t="str">
        <f t="shared" si="3"/>
        <v>Yes</v>
      </c>
      <c r="M212" s="4"/>
      <c r="N212" s="4"/>
      <c r="O212" s="77" t="str">
        <f>IF(OR(A212="", M212=""), "",
   IF(AND(
         M212 &lt;= 'County Names to hide (2)'!$D$2,
         OR(N212="", N212 &gt;= 'County Names to hide (2)'!$C$2)
      ),
      "Yes",
      "No"
   )
)</f>
        <v/>
      </c>
      <c r="P212" s="4"/>
      <c r="Q212" s="4"/>
      <c r="R212" s="4"/>
      <c r="S212" s="4"/>
      <c r="T212" s="77" t="str">
        <f>IF(Outcomes!M212="","",
   IF(AND(Outcomes!N212&lt;&gt;"",Outcomes!N212&lt;'County Names to hide (2)'!$C$2),0,
      ROUND((MIN(IF(Outcomes!N212="", 'County Names to hide (2)'!$D$2, Outcomes!N212),'County Names to hide (2)'!$D$2)-Outcomes!M212)/30,1)))</f>
        <v/>
      </c>
      <c r="U212" s="77" t="str">
        <f>IF(Outcomes!C212="", "", DATEDIF(Outcomes!C212, 'County Names to hide (2)'!$D$2, "m"))</f>
        <v/>
      </c>
      <c r="V212" s="77" t="str">
        <f>IF(OR(A212="", M212="", N212=""), "",
   IF(AND(
         N212 &gt;= 'County Names to hide (2)'!$C$2,
         N212 &lt;= 'County Names to hide (2)'!$D$2
      ),
      "Yes",
      "No"
   )
)</f>
        <v/>
      </c>
      <c r="W212" s="1"/>
      <c r="X212" s="1"/>
      <c r="Y212" s="1"/>
      <c r="Z212" s="1"/>
      <c r="AA212" s="1"/>
      <c r="AB212" s="1"/>
      <c r="AC212" s="1"/>
      <c r="AD212" s="1"/>
    </row>
    <row r="213" spans="1:30" x14ac:dyDescent="0.35">
      <c r="A213" s="1"/>
      <c r="B213" s="1"/>
      <c r="C213" s="1"/>
      <c r="D213" s="1"/>
      <c r="E213" s="1"/>
      <c r="F213" s="1"/>
      <c r="G213" s="1"/>
      <c r="H213" s="1"/>
      <c r="I213" s="1"/>
      <c r="J213" s="1"/>
      <c r="K213" s="1"/>
      <c r="L213" s="77" t="str">
        <f t="shared" si="3"/>
        <v>Yes</v>
      </c>
      <c r="M213" s="4"/>
      <c r="N213" s="4"/>
      <c r="O213" s="77" t="str">
        <f>IF(OR(A213="", M213=""), "",
   IF(AND(
         M213 &lt;= 'County Names to hide (2)'!$D$2,
         OR(N213="", N213 &gt;= 'County Names to hide (2)'!$C$2)
      ),
      "Yes",
      "No"
   )
)</f>
        <v/>
      </c>
      <c r="P213" s="4"/>
      <c r="Q213" s="4"/>
      <c r="R213" s="4"/>
      <c r="S213" s="4"/>
      <c r="T213" s="77" t="str">
        <f>IF(Outcomes!M213="","",
   IF(AND(Outcomes!N213&lt;&gt;"",Outcomes!N213&lt;'County Names to hide (2)'!$C$2),0,
      ROUND((MIN(IF(Outcomes!N213="", 'County Names to hide (2)'!$D$2, Outcomes!N213),'County Names to hide (2)'!$D$2)-Outcomes!M213)/30,1)))</f>
        <v/>
      </c>
      <c r="U213" s="77" t="str">
        <f>IF(Outcomes!C213="", "", DATEDIF(Outcomes!C213, 'County Names to hide (2)'!$D$2, "m"))</f>
        <v/>
      </c>
      <c r="V213" s="77" t="str">
        <f>IF(OR(A213="", M213="", N213=""), "",
   IF(AND(
         N213 &gt;= 'County Names to hide (2)'!$C$2,
         N213 &lt;= 'County Names to hide (2)'!$D$2
      ),
      "Yes",
      "No"
   )
)</f>
        <v/>
      </c>
      <c r="W213" s="1"/>
      <c r="X213" s="1"/>
      <c r="Y213" s="1"/>
      <c r="Z213" s="1"/>
      <c r="AA213" s="1"/>
      <c r="AB213" s="1"/>
      <c r="AC213" s="1"/>
      <c r="AD213" s="1"/>
    </row>
    <row r="214" spans="1:30" x14ac:dyDescent="0.35">
      <c r="A214" s="1"/>
      <c r="B214" s="1"/>
      <c r="C214" s="1"/>
      <c r="D214" s="1"/>
      <c r="E214" s="1"/>
      <c r="F214" s="1"/>
      <c r="G214" s="1"/>
      <c r="H214" s="1"/>
      <c r="I214" s="1"/>
      <c r="J214" s="1"/>
      <c r="K214" s="1"/>
      <c r="L214" s="77" t="str">
        <f t="shared" si="3"/>
        <v>Yes</v>
      </c>
      <c r="M214" s="4"/>
      <c r="N214" s="4"/>
      <c r="O214" s="77" t="str">
        <f>IF(OR(A214="", M214=""), "",
   IF(AND(
         M214 &lt;= 'County Names to hide (2)'!$D$2,
         OR(N214="", N214 &gt;= 'County Names to hide (2)'!$C$2)
      ),
      "Yes",
      "No"
   )
)</f>
        <v/>
      </c>
      <c r="P214" s="4"/>
      <c r="Q214" s="4"/>
      <c r="R214" s="4"/>
      <c r="S214" s="4"/>
      <c r="T214" s="77" t="str">
        <f>IF(Outcomes!M214="","",
   IF(AND(Outcomes!N214&lt;&gt;"",Outcomes!N214&lt;'County Names to hide (2)'!$C$2),0,
      ROUND((MIN(IF(Outcomes!N214="", 'County Names to hide (2)'!$D$2, Outcomes!N214),'County Names to hide (2)'!$D$2)-Outcomes!M214)/30,1)))</f>
        <v/>
      </c>
      <c r="U214" s="77" t="str">
        <f>IF(Outcomes!C214="", "", DATEDIF(Outcomes!C214, 'County Names to hide (2)'!$D$2, "m"))</f>
        <v/>
      </c>
      <c r="V214" s="77" t="str">
        <f>IF(OR(A214="", M214="", N214=""), "",
   IF(AND(
         N214 &gt;= 'County Names to hide (2)'!$C$2,
         N214 &lt;= 'County Names to hide (2)'!$D$2
      ),
      "Yes",
      "No"
   )
)</f>
        <v/>
      </c>
      <c r="W214" s="1"/>
      <c r="X214" s="1"/>
      <c r="Y214" s="1"/>
      <c r="Z214" s="1"/>
      <c r="AA214" s="1"/>
      <c r="AB214" s="1"/>
      <c r="AC214" s="1"/>
      <c r="AD214" s="1"/>
    </row>
    <row r="215" spans="1:30" x14ac:dyDescent="0.35">
      <c r="A215" s="1"/>
      <c r="B215" s="1"/>
      <c r="C215" s="1"/>
      <c r="D215" s="1"/>
      <c r="E215" s="1"/>
      <c r="F215" s="1"/>
      <c r="G215" s="1"/>
      <c r="H215" s="1"/>
      <c r="I215" s="1"/>
      <c r="J215" s="1"/>
      <c r="K215" s="1"/>
      <c r="L215" s="77" t="str">
        <f t="shared" si="3"/>
        <v>Yes</v>
      </c>
      <c r="M215" s="4"/>
      <c r="N215" s="4"/>
      <c r="O215" s="77" t="str">
        <f>IF(OR(A215="", M215=""), "",
   IF(AND(
         M215 &lt;= 'County Names to hide (2)'!$D$2,
         OR(N215="", N215 &gt;= 'County Names to hide (2)'!$C$2)
      ),
      "Yes",
      "No"
   )
)</f>
        <v/>
      </c>
      <c r="P215" s="4"/>
      <c r="Q215" s="4"/>
      <c r="R215" s="4"/>
      <c r="S215" s="4"/>
      <c r="T215" s="77" t="str">
        <f>IF(Outcomes!M215="","",
   IF(AND(Outcomes!N215&lt;&gt;"",Outcomes!N215&lt;'County Names to hide (2)'!$C$2),0,
      ROUND((MIN(IF(Outcomes!N215="", 'County Names to hide (2)'!$D$2, Outcomes!N215),'County Names to hide (2)'!$D$2)-Outcomes!M215)/30,1)))</f>
        <v/>
      </c>
      <c r="U215" s="77" t="str">
        <f>IF(Outcomes!C215="", "", DATEDIF(Outcomes!C215, 'County Names to hide (2)'!$D$2, "m"))</f>
        <v/>
      </c>
      <c r="V215" s="77" t="str">
        <f>IF(OR(A215="", M215="", N215=""), "",
   IF(AND(
         N215 &gt;= 'County Names to hide (2)'!$C$2,
         N215 &lt;= 'County Names to hide (2)'!$D$2
      ),
      "Yes",
      "No"
   )
)</f>
        <v/>
      </c>
      <c r="W215" s="1"/>
      <c r="X215" s="1"/>
      <c r="Y215" s="1"/>
      <c r="Z215" s="1"/>
      <c r="AA215" s="1"/>
      <c r="AB215" s="1"/>
      <c r="AC215" s="1"/>
      <c r="AD215" s="1"/>
    </row>
    <row r="216" spans="1:30" x14ac:dyDescent="0.35">
      <c r="A216" s="1"/>
      <c r="B216" s="1"/>
      <c r="C216" s="1"/>
      <c r="D216" s="1"/>
      <c r="E216" s="1"/>
      <c r="F216" s="1"/>
      <c r="G216" s="1"/>
      <c r="H216" s="1"/>
      <c r="I216" s="1"/>
      <c r="J216" s="1"/>
      <c r="K216" s="1"/>
      <c r="L216" s="77" t="str">
        <f t="shared" si="3"/>
        <v>Yes</v>
      </c>
      <c r="M216" s="4"/>
      <c r="N216" s="4"/>
      <c r="O216" s="77" t="str">
        <f>IF(OR(A216="", M216=""), "",
   IF(AND(
         M216 &lt;= 'County Names to hide (2)'!$D$2,
         OR(N216="", N216 &gt;= 'County Names to hide (2)'!$C$2)
      ),
      "Yes",
      "No"
   )
)</f>
        <v/>
      </c>
      <c r="P216" s="4"/>
      <c r="Q216" s="4"/>
      <c r="R216" s="4"/>
      <c r="S216" s="4"/>
      <c r="T216" s="77" t="str">
        <f>IF(Outcomes!M216="","",
   IF(AND(Outcomes!N216&lt;&gt;"",Outcomes!N216&lt;'County Names to hide (2)'!$C$2),0,
      ROUND((MIN(IF(Outcomes!N216="", 'County Names to hide (2)'!$D$2, Outcomes!N216),'County Names to hide (2)'!$D$2)-Outcomes!M216)/30,1)))</f>
        <v/>
      </c>
      <c r="U216" s="77" t="str">
        <f>IF(Outcomes!C216="", "", DATEDIF(Outcomes!C216, 'County Names to hide (2)'!$D$2, "m"))</f>
        <v/>
      </c>
      <c r="V216" s="77" t="str">
        <f>IF(OR(A216="", M216="", N216=""), "",
   IF(AND(
         N216 &gt;= 'County Names to hide (2)'!$C$2,
         N216 &lt;= 'County Names to hide (2)'!$D$2
      ),
      "Yes",
      "No"
   )
)</f>
        <v/>
      </c>
      <c r="W216" s="1"/>
      <c r="X216" s="1"/>
      <c r="Y216" s="1"/>
      <c r="Z216" s="1"/>
      <c r="AA216" s="1"/>
      <c r="AB216" s="1"/>
      <c r="AC216" s="1"/>
      <c r="AD216" s="1"/>
    </row>
    <row r="217" spans="1:30" x14ac:dyDescent="0.35">
      <c r="A217" s="1"/>
      <c r="B217" s="1"/>
      <c r="C217" s="1"/>
      <c r="D217" s="1"/>
      <c r="E217" s="1"/>
      <c r="F217" s="1"/>
      <c r="G217" s="1"/>
      <c r="H217" s="1"/>
      <c r="I217" s="1"/>
      <c r="J217" s="1"/>
      <c r="K217" s="1"/>
      <c r="L217" s="77" t="str">
        <f t="shared" si="3"/>
        <v>Yes</v>
      </c>
      <c r="M217" s="4"/>
      <c r="N217" s="4"/>
      <c r="O217" s="77" t="str">
        <f>IF(OR(A217="", M217=""), "",
   IF(AND(
         M217 &lt;= 'County Names to hide (2)'!$D$2,
         OR(N217="", N217 &gt;= 'County Names to hide (2)'!$C$2)
      ),
      "Yes",
      "No"
   )
)</f>
        <v/>
      </c>
      <c r="P217" s="4"/>
      <c r="Q217" s="4"/>
      <c r="R217" s="4"/>
      <c r="S217" s="4"/>
      <c r="T217" s="77" t="str">
        <f>IF(Outcomes!M217="","",
   IF(AND(Outcomes!N217&lt;&gt;"",Outcomes!N217&lt;'County Names to hide (2)'!$C$2),0,
      ROUND((MIN(IF(Outcomes!N217="", 'County Names to hide (2)'!$D$2, Outcomes!N217),'County Names to hide (2)'!$D$2)-Outcomes!M217)/30,1)))</f>
        <v/>
      </c>
      <c r="U217" s="77" t="str">
        <f>IF(Outcomes!C217="", "", DATEDIF(Outcomes!C217, 'County Names to hide (2)'!$D$2, "m"))</f>
        <v/>
      </c>
      <c r="V217" s="77" t="str">
        <f>IF(OR(A217="", M217="", N217=""), "",
   IF(AND(
         N217 &gt;= 'County Names to hide (2)'!$C$2,
         N217 &lt;= 'County Names to hide (2)'!$D$2
      ),
      "Yes",
      "No"
   )
)</f>
        <v/>
      </c>
      <c r="W217" s="1"/>
      <c r="X217" s="1"/>
      <c r="Y217" s="1"/>
      <c r="Z217" s="1"/>
      <c r="AA217" s="1"/>
      <c r="AB217" s="1"/>
      <c r="AC217" s="1"/>
      <c r="AD217" s="1"/>
    </row>
    <row r="218" spans="1:30" x14ac:dyDescent="0.35">
      <c r="A218" s="1"/>
      <c r="B218" s="1"/>
      <c r="C218" s="1"/>
      <c r="D218" s="1"/>
      <c r="E218" s="1"/>
      <c r="F218" s="1"/>
      <c r="G218" s="1"/>
      <c r="H218" s="1"/>
      <c r="I218" s="1"/>
      <c r="J218" s="1"/>
      <c r="K218" s="1"/>
      <c r="L218" s="77" t="str">
        <f t="shared" si="3"/>
        <v>Yes</v>
      </c>
      <c r="M218" s="4"/>
      <c r="N218" s="4"/>
      <c r="O218" s="77" t="str">
        <f>IF(OR(A218="", M218=""), "",
   IF(AND(
         M218 &lt;= 'County Names to hide (2)'!$D$2,
         OR(N218="", N218 &gt;= 'County Names to hide (2)'!$C$2)
      ),
      "Yes",
      "No"
   )
)</f>
        <v/>
      </c>
      <c r="P218" s="4"/>
      <c r="Q218" s="4"/>
      <c r="R218" s="4"/>
      <c r="S218" s="4"/>
      <c r="T218" s="77" t="str">
        <f>IF(Outcomes!M218="","",
   IF(AND(Outcomes!N218&lt;&gt;"",Outcomes!N218&lt;'County Names to hide (2)'!$C$2),0,
      ROUND((MIN(IF(Outcomes!N218="", 'County Names to hide (2)'!$D$2, Outcomes!N218),'County Names to hide (2)'!$D$2)-Outcomes!M218)/30,1)))</f>
        <v/>
      </c>
      <c r="U218" s="77" t="str">
        <f>IF(Outcomes!C218="", "", DATEDIF(Outcomes!C218, 'County Names to hide (2)'!$D$2, "m"))</f>
        <v/>
      </c>
      <c r="V218" s="77" t="str">
        <f>IF(OR(A218="", M218="", N218=""), "",
   IF(AND(
         N218 &gt;= 'County Names to hide (2)'!$C$2,
         N218 &lt;= 'County Names to hide (2)'!$D$2
      ),
      "Yes",
      "No"
   )
)</f>
        <v/>
      </c>
      <c r="W218" s="1"/>
      <c r="X218" s="1"/>
      <c r="Y218" s="1"/>
      <c r="Z218" s="1"/>
      <c r="AA218" s="1"/>
      <c r="AB218" s="1"/>
      <c r="AC218" s="1"/>
      <c r="AD218" s="1"/>
    </row>
    <row r="219" spans="1:30" x14ac:dyDescent="0.35">
      <c r="A219" s="1"/>
      <c r="B219" s="1"/>
      <c r="C219" s="1"/>
      <c r="D219" s="1"/>
      <c r="E219" s="1"/>
      <c r="F219" s="1"/>
      <c r="G219" s="1"/>
      <c r="H219" s="1"/>
      <c r="I219" s="1"/>
      <c r="J219" s="1"/>
      <c r="K219" s="1"/>
      <c r="L219" s="77" t="str">
        <f t="shared" si="3"/>
        <v>Yes</v>
      </c>
      <c r="M219" s="4"/>
      <c r="N219" s="4"/>
      <c r="O219" s="77" t="str">
        <f>IF(OR(A219="", M219=""), "",
   IF(AND(
         M219 &lt;= 'County Names to hide (2)'!$D$2,
         OR(N219="", N219 &gt;= 'County Names to hide (2)'!$C$2)
      ),
      "Yes",
      "No"
   )
)</f>
        <v/>
      </c>
      <c r="P219" s="4"/>
      <c r="Q219" s="4"/>
      <c r="R219" s="4"/>
      <c r="S219" s="4"/>
      <c r="T219" s="77" t="str">
        <f>IF(Outcomes!M219="","",
   IF(AND(Outcomes!N219&lt;&gt;"",Outcomes!N219&lt;'County Names to hide (2)'!$C$2),0,
      ROUND((MIN(IF(Outcomes!N219="", 'County Names to hide (2)'!$D$2, Outcomes!N219),'County Names to hide (2)'!$D$2)-Outcomes!M219)/30,1)))</f>
        <v/>
      </c>
      <c r="U219" s="77" t="str">
        <f>IF(Outcomes!C219="", "", DATEDIF(Outcomes!C219, 'County Names to hide (2)'!$D$2, "m"))</f>
        <v/>
      </c>
      <c r="V219" s="77" t="str">
        <f>IF(OR(A219="", M219="", N219=""), "",
   IF(AND(
         N219 &gt;= 'County Names to hide (2)'!$C$2,
         N219 &lt;= 'County Names to hide (2)'!$D$2
      ),
      "Yes",
      "No"
   )
)</f>
        <v/>
      </c>
      <c r="W219" s="1"/>
      <c r="X219" s="1"/>
      <c r="Y219" s="1"/>
      <c r="Z219" s="1"/>
      <c r="AA219" s="1"/>
      <c r="AB219" s="1"/>
      <c r="AC219" s="1"/>
      <c r="AD219" s="1"/>
    </row>
    <row r="220" spans="1:30" x14ac:dyDescent="0.35">
      <c r="A220" s="1"/>
      <c r="B220" s="1"/>
      <c r="C220" s="1"/>
      <c r="D220" s="1"/>
      <c r="E220" s="1"/>
      <c r="F220" s="1"/>
      <c r="G220" s="1"/>
      <c r="H220" s="1"/>
      <c r="I220" s="1"/>
      <c r="J220" s="1"/>
      <c r="K220" s="1"/>
      <c r="L220" s="77" t="str">
        <f t="shared" si="3"/>
        <v>Yes</v>
      </c>
      <c r="M220" s="4"/>
      <c r="N220" s="4"/>
      <c r="O220" s="77" t="str">
        <f>IF(OR(A220="", M220=""), "",
   IF(AND(
         M220 &lt;= 'County Names to hide (2)'!$D$2,
         OR(N220="", N220 &gt;= 'County Names to hide (2)'!$C$2)
      ),
      "Yes",
      "No"
   )
)</f>
        <v/>
      </c>
      <c r="P220" s="4"/>
      <c r="Q220" s="4"/>
      <c r="R220" s="4"/>
      <c r="S220" s="4"/>
      <c r="T220" s="77" t="str">
        <f>IF(Outcomes!M220="","",
   IF(AND(Outcomes!N220&lt;&gt;"",Outcomes!N220&lt;'County Names to hide (2)'!$C$2),0,
      ROUND((MIN(IF(Outcomes!N220="", 'County Names to hide (2)'!$D$2, Outcomes!N220),'County Names to hide (2)'!$D$2)-Outcomes!M220)/30,1)))</f>
        <v/>
      </c>
      <c r="U220" s="77" t="str">
        <f>IF(Outcomes!C220="", "", DATEDIF(Outcomes!C220, 'County Names to hide (2)'!$D$2, "m"))</f>
        <v/>
      </c>
      <c r="V220" s="77" t="str">
        <f>IF(OR(A220="", M220="", N220=""), "",
   IF(AND(
         N220 &gt;= 'County Names to hide (2)'!$C$2,
         N220 &lt;= 'County Names to hide (2)'!$D$2
      ),
      "Yes",
      "No"
   )
)</f>
        <v/>
      </c>
      <c r="W220" s="1"/>
      <c r="X220" s="1"/>
      <c r="Y220" s="1"/>
      <c r="Z220" s="1"/>
      <c r="AA220" s="1"/>
      <c r="AB220" s="1"/>
      <c r="AC220" s="1"/>
      <c r="AD220" s="1"/>
    </row>
    <row r="221" spans="1:30" x14ac:dyDescent="0.35">
      <c r="A221" s="1"/>
      <c r="B221" s="1"/>
      <c r="C221" s="1"/>
      <c r="D221" s="1"/>
      <c r="E221" s="1"/>
      <c r="F221" s="1"/>
      <c r="G221" s="1"/>
      <c r="H221" s="1"/>
      <c r="I221" s="1"/>
      <c r="J221" s="1"/>
      <c r="K221" s="1"/>
      <c r="L221" s="77" t="str">
        <f t="shared" si="3"/>
        <v>Yes</v>
      </c>
      <c r="M221" s="4"/>
      <c r="N221" s="4"/>
      <c r="O221" s="77" t="str">
        <f>IF(OR(A221="", M221=""), "",
   IF(AND(
         M221 &lt;= 'County Names to hide (2)'!$D$2,
         OR(N221="", N221 &gt;= 'County Names to hide (2)'!$C$2)
      ),
      "Yes",
      "No"
   )
)</f>
        <v/>
      </c>
      <c r="P221" s="4"/>
      <c r="Q221" s="4"/>
      <c r="R221" s="4"/>
      <c r="S221" s="4"/>
      <c r="T221" s="77" t="str">
        <f>IF(Outcomes!M221="","",
   IF(AND(Outcomes!N221&lt;&gt;"",Outcomes!N221&lt;'County Names to hide (2)'!$C$2),0,
      ROUND((MIN(IF(Outcomes!N221="", 'County Names to hide (2)'!$D$2, Outcomes!N221),'County Names to hide (2)'!$D$2)-Outcomes!M221)/30,1)))</f>
        <v/>
      </c>
      <c r="U221" s="77" t="str">
        <f>IF(Outcomes!C221="", "", DATEDIF(Outcomes!C221, 'County Names to hide (2)'!$D$2, "m"))</f>
        <v/>
      </c>
      <c r="V221" s="77" t="str">
        <f>IF(OR(A221="", M221="", N221=""), "",
   IF(AND(
         N221 &gt;= 'County Names to hide (2)'!$C$2,
         N221 &lt;= 'County Names to hide (2)'!$D$2
      ),
      "Yes",
      "No"
   )
)</f>
        <v/>
      </c>
      <c r="W221" s="1"/>
      <c r="X221" s="1"/>
      <c r="Y221" s="1"/>
      <c r="Z221" s="1"/>
      <c r="AA221" s="1"/>
      <c r="AB221" s="1"/>
      <c r="AC221" s="1"/>
      <c r="AD221" s="1"/>
    </row>
    <row r="222" spans="1:30" x14ac:dyDescent="0.35">
      <c r="A222" s="1"/>
      <c r="B222" s="1"/>
      <c r="C222" s="1"/>
      <c r="D222" s="1"/>
      <c r="E222" s="1"/>
      <c r="F222" s="1"/>
      <c r="G222" s="1"/>
      <c r="H222" s="1"/>
      <c r="I222" s="1"/>
      <c r="J222" s="1"/>
      <c r="K222" s="1"/>
      <c r="L222" s="77" t="str">
        <f t="shared" si="3"/>
        <v>Yes</v>
      </c>
      <c r="M222" s="4"/>
      <c r="N222" s="4"/>
      <c r="O222" s="77" t="str">
        <f>IF(OR(A222="", M222=""), "",
   IF(AND(
         M222 &lt;= 'County Names to hide (2)'!$D$2,
         OR(N222="", N222 &gt;= 'County Names to hide (2)'!$C$2)
      ),
      "Yes",
      "No"
   )
)</f>
        <v/>
      </c>
      <c r="P222" s="4"/>
      <c r="Q222" s="4"/>
      <c r="R222" s="4"/>
      <c r="S222" s="4"/>
      <c r="T222" s="77" t="str">
        <f>IF(Outcomes!M222="","",
   IF(AND(Outcomes!N222&lt;&gt;"",Outcomes!N222&lt;'County Names to hide (2)'!$C$2),0,
      ROUND((MIN(IF(Outcomes!N222="", 'County Names to hide (2)'!$D$2, Outcomes!N222),'County Names to hide (2)'!$D$2)-Outcomes!M222)/30,1)))</f>
        <v/>
      </c>
      <c r="U222" s="77" t="str">
        <f>IF(Outcomes!C222="", "", DATEDIF(Outcomes!C222, 'County Names to hide (2)'!$D$2, "m"))</f>
        <v/>
      </c>
      <c r="V222" s="77" t="str">
        <f>IF(OR(A222="", M222="", N222=""), "",
   IF(AND(
         N222 &gt;= 'County Names to hide (2)'!$C$2,
         N222 &lt;= 'County Names to hide (2)'!$D$2
      ),
      "Yes",
      "No"
   )
)</f>
        <v/>
      </c>
      <c r="W222" s="1"/>
      <c r="X222" s="1"/>
      <c r="Y222" s="1"/>
      <c r="Z222" s="1"/>
      <c r="AA222" s="1"/>
      <c r="AB222" s="1"/>
      <c r="AC222" s="1"/>
      <c r="AD222" s="1"/>
    </row>
    <row r="223" spans="1:30" x14ac:dyDescent="0.35">
      <c r="A223" s="1"/>
      <c r="B223" s="1"/>
      <c r="C223" s="1"/>
      <c r="D223" s="1"/>
      <c r="E223" s="1"/>
      <c r="F223" s="1"/>
      <c r="G223" s="1"/>
      <c r="H223" s="1"/>
      <c r="I223" s="1"/>
      <c r="J223" s="1"/>
      <c r="K223" s="1"/>
      <c r="L223" s="77" t="str">
        <f t="shared" si="3"/>
        <v>Yes</v>
      </c>
      <c r="M223" s="4"/>
      <c r="N223" s="4"/>
      <c r="O223" s="77" t="str">
        <f>IF(OR(A223="", M223=""), "",
   IF(AND(
         M223 &lt;= 'County Names to hide (2)'!$D$2,
         OR(N223="", N223 &gt;= 'County Names to hide (2)'!$C$2)
      ),
      "Yes",
      "No"
   )
)</f>
        <v/>
      </c>
      <c r="P223" s="4"/>
      <c r="Q223" s="4"/>
      <c r="R223" s="4"/>
      <c r="S223" s="4"/>
      <c r="T223" s="77" t="str">
        <f>IF(Outcomes!M223="","",
   IF(AND(Outcomes!N223&lt;&gt;"",Outcomes!N223&lt;'County Names to hide (2)'!$C$2),0,
      ROUND((MIN(IF(Outcomes!N223="", 'County Names to hide (2)'!$D$2, Outcomes!N223),'County Names to hide (2)'!$D$2)-Outcomes!M223)/30,1)))</f>
        <v/>
      </c>
      <c r="U223" s="77" t="str">
        <f>IF(Outcomes!C223="", "", DATEDIF(Outcomes!C223, 'County Names to hide (2)'!$D$2, "m"))</f>
        <v/>
      </c>
      <c r="V223" s="77" t="str">
        <f>IF(OR(A223="", M223="", N223=""), "",
   IF(AND(
         N223 &gt;= 'County Names to hide (2)'!$C$2,
         N223 &lt;= 'County Names to hide (2)'!$D$2
      ),
      "Yes",
      "No"
   )
)</f>
        <v/>
      </c>
      <c r="W223" s="1"/>
      <c r="X223" s="1"/>
      <c r="Y223" s="1"/>
      <c r="Z223" s="1"/>
      <c r="AA223" s="1"/>
      <c r="AB223" s="1"/>
      <c r="AC223" s="1"/>
      <c r="AD223" s="1"/>
    </row>
    <row r="224" spans="1:30" x14ac:dyDescent="0.35">
      <c r="A224" s="1"/>
      <c r="B224" s="1"/>
      <c r="C224" s="1"/>
      <c r="D224" s="1"/>
      <c r="E224" s="1"/>
      <c r="F224" s="1"/>
      <c r="G224" s="1"/>
      <c r="H224" s="1"/>
      <c r="I224" s="1"/>
      <c r="J224" s="1"/>
      <c r="K224" s="1"/>
      <c r="L224" s="77" t="str">
        <f t="shared" si="3"/>
        <v>Yes</v>
      </c>
      <c r="M224" s="4"/>
      <c r="N224" s="4"/>
      <c r="O224" s="77" t="str">
        <f>IF(OR(A224="", M224=""), "",
   IF(AND(
         M224 &lt;= 'County Names to hide (2)'!$D$2,
         OR(N224="", N224 &gt;= 'County Names to hide (2)'!$C$2)
      ),
      "Yes",
      "No"
   )
)</f>
        <v/>
      </c>
      <c r="P224" s="4"/>
      <c r="Q224" s="4"/>
      <c r="R224" s="4"/>
      <c r="S224" s="4"/>
      <c r="T224" s="77" t="str">
        <f>IF(Outcomes!M224="","",
   IF(AND(Outcomes!N224&lt;&gt;"",Outcomes!N224&lt;'County Names to hide (2)'!$C$2),0,
      ROUND((MIN(IF(Outcomes!N224="", 'County Names to hide (2)'!$D$2, Outcomes!N224),'County Names to hide (2)'!$D$2)-Outcomes!M224)/30,1)))</f>
        <v/>
      </c>
      <c r="U224" s="77" t="str">
        <f>IF(Outcomes!C224="", "", DATEDIF(Outcomes!C224, 'County Names to hide (2)'!$D$2, "m"))</f>
        <v/>
      </c>
      <c r="V224" s="77" t="str">
        <f>IF(OR(A224="", M224="", N224=""), "",
   IF(AND(
         N224 &gt;= 'County Names to hide (2)'!$C$2,
         N224 &lt;= 'County Names to hide (2)'!$D$2
      ),
      "Yes",
      "No"
   )
)</f>
        <v/>
      </c>
      <c r="W224" s="1"/>
      <c r="X224" s="1"/>
      <c r="Y224" s="1"/>
      <c r="Z224" s="1"/>
      <c r="AA224" s="1"/>
      <c r="AB224" s="1"/>
      <c r="AC224" s="1"/>
      <c r="AD224" s="1"/>
    </row>
    <row r="225" spans="1:30" x14ac:dyDescent="0.35">
      <c r="A225" s="1"/>
      <c r="B225" s="1"/>
      <c r="C225" s="1"/>
      <c r="D225" s="1"/>
      <c r="E225" s="1"/>
      <c r="F225" s="1"/>
      <c r="G225" s="1"/>
      <c r="H225" s="1"/>
      <c r="I225" s="1"/>
      <c r="J225" s="1"/>
      <c r="K225" s="1"/>
      <c r="L225" s="77" t="str">
        <f t="shared" si="3"/>
        <v>Yes</v>
      </c>
      <c r="M225" s="4"/>
      <c r="N225" s="4"/>
      <c r="O225" s="77" t="str">
        <f>IF(OR(A225="", M225=""), "",
   IF(AND(
         M225 &lt;= 'County Names to hide (2)'!$D$2,
         OR(N225="", N225 &gt;= 'County Names to hide (2)'!$C$2)
      ),
      "Yes",
      "No"
   )
)</f>
        <v/>
      </c>
      <c r="P225" s="4"/>
      <c r="Q225" s="4"/>
      <c r="R225" s="4"/>
      <c r="S225" s="4"/>
      <c r="T225" s="77" t="str">
        <f>IF(Outcomes!M225="","",
   IF(AND(Outcomes!N225&lt;&gt;"",Outcomes!N225&lt;'County Names to hide (2)'!$C$2),0,
      ROUND((MIN(IF(Outcomes!N225="", 'County Names to hide (2)'!$D$2, Outcomes!N225),'County Names to hide (2)'!$D$2)-Outcomes!M225)/30,1)))</f>
        <v/>
      </c>
      <c r="U225" s="77" t="str">
        <f>IF(Outcomes!C225="", "", DATEDIF(Outcomes!C225, 'County Names to hide (2)'!$D$2, "m"))</f>
        <v/>
      </c>
      <c r="V225" s="77" t="str">
        <f>IF(OR(A225="", M225="", N225=""), "",
   IF(AND(
         N225 &gt;= 'County Names to hide (2)'!$C$2,
         N225 &lt;= 'County Names to hide (2)'!$D$2
      ),
      "Yes",
      "No"
   )
)</f>
        <v/>
      </c>
      <c r="W225" s="1"/>
      <c r="X225" s="1"/>
      <c r="Y225" s="1"/>
      <c r="Z225" s="1"/>
      <c r="AA225" s="1"/>
      <c r="AB225" s="1"/>
      <c r="AC225" s="1"/>
      <c r="AD225" s="1"/>
    </row>
    <row r="226" spans="1:30" x14ac:dyDescent="0.35">
      <c r="A226" s="1"/>
      <c r="B226" s="1"/>
      <c r="C226" s="1"/>
      <c r="D226" s="1"/>
      <c r="E226" s="1"/>
      <c r="F226" s="1"/>
      <c r="G226" s="1"/>
      <c r="H226" s="1"/>
      <c r="I226" s="1"/>
      <c r="J226" s="1"/>
      <c r="K226" s="1"/>
      <c r="L226" s="77" t="str">
        <f t="shared" si="3"/>
        <v>Yes</v>
      </c>
      <c r="M226" s="4"/>
      <c r="N226" s="4"/>
      <c r="O226" s="77" t="str">
        <f>IF(OR(A226="", M226=""), "",
   IF(AND(
         M226 &lt;= 'County Names to hide (2)'!$D$2,
         OR(N226="", N226 &gt;= 'County Names to hide (2)'!$C$2)
      ),
      "Yes",
      "No"
   )
)</f>
        <v/>
      </c>
      <c r="P226" s="4"/>
      <c r="Q226" s="4"/>
      <c r="R226" s="4"/>
      <c r="S226" s="4"/>
      <c r="T226" s="77" t="str">
        <f>IF(Outcomes!M226="","",
   IF(AND(Outcomes!N226&lt;&gt;"",Outcomes!N226&lt;'County Names to hide (2)'!$C$2),0,
      ROUND((MIN(IF(Outcomes!N226="", 'County Names to hide (2)'!$D$2, Outcomes!N226),'County Names to hide (2)'!$D$2)-Outcomes!M226)/30,1)))</f>
        <v/>
      </c>
      <c r="U226" s="77" t="str">
        <f>IF(Outcomes!C226="", "", DATEDIF(Outcomes!C226, 'County Names to hide (2)'!$D$2, "m"))</f>
        <v/>
      </c>
      <c r="V226" s="77" t="str">
        <f>IF(OR(A226="", M226="", N226=""), "",
   IF(AND(
         N226 &gt;= 'County Names to hide (2)'!$C$2,
         N226 &lt;= 'County Names to hide (2)'!$D$2
      ),
      "Yes",
      "No"
   )
)</f>
        <v/>
      </c>
      <c r="W226" s="1"/>
      <c r="X226" s="1"/>
      <c r="Y226" s="1"/>
      <c r="Z226" s="1"/>
      <c r="AA226" s="1"/>
      <c r="AB226" s="1"/>
      <c r="AC226" s="1"/>
      <c r="AD226" s="1"/>
    </row>
    <row r="227" spans="1:30" x14ac:dyDescent="0.35">
      <c r="A227" s="1"/>
      <c r="B227" s="1"/>
      <c r="C227" s="1"/>
      <c r="D227" s="1"/>
      <c r="E227" s="1"/>
      <c r="F227" s="1"/>
      <c r="G227" s="1"/>
      <c r="H227" s="1"/>
      <c r="I227" s="1"/>
      <c r="J227" s="1"/>
      <c r="K227" s="1"/>
      <c r="L227" s="77" t="str">
        <f t="shared" si="3"/>
        <v>Yes</v>
      </c>
      <c r="M227" s="4"/>
      <c r="N227" s="4"/>
      <c r="O227" s="77" t="str">
        <f>IF(OR(A227="", M227=""), "",
   IF(AND(
         M227 &lt;= 'County Names to hide (2)'!$D$2,
         OR(N227="", N227 &gt;= 'County Names to hide (2)'!$C$2)
      ),
      "Yes",
      "No"
   )
)</f>
        <v/>
      </c>
      <c r="P227" s="4"/>
      <c r="Q227" s="4"/>
      <c r="R227" s="4"/>
      <c r="S227" s="4"/>
      <c r="T227" s="77" t="str">
        <f>IF(Outcomes!M227="","",
   IF(AND(Outcomes!N227&lt;&gt;"",Outcomes!N227&lt;'County Names to hide (2)'!$C$2),0,
      ROUND((MIN(IF(Outcomes!N227="", 'County Names to hide (2)'!$D$2, Outcomes!N227),'County Names to hide (2)'!$D$2)-Outcomes!M227)/30,1)))</f>
        <v/>
      </c>
      <c r="U227" s="77" t="str">
        <f>IF(Outcomes!C227="", "", DATEDIF(Outcomes!C227, 'County Names to hide (2)'!$D$2, "m"))</f>
        <v/>
      </c>
      <c r="V227" s="77" t="str">
        <f>IF(OR(A227="", M227="", N227=""), "",
   IF(AND(
         N227 &gt;= 'County Names to hide (2)'!$C$2,
         N227 &lt;= 'County Names to hide (2)'!$D$2
      ),
      "Yes",
      "No"
   )
)</f>
        <v/>
      </c>
      <c r="W227" s="1"/>
      <c r="X227" s="1"/>
      <c r="Y227" s="1"/>
      <c r="Z227" s="1"/>
      <c r="AA227" s="1"/>
      <c r="AB227" s="1"/>
      <c r="AC227" s="1"/>
      <c r="AD227" s="1"/>
    </row>
    <row r="228" spans="1:30" x14ac:dyDescent="0.35">
      <c r="A228" s="1"/>
      <c r="B228" s="1"/>
      <c r="C228" s="1"/>
      <c r="D228" s="1"/>
      <c r="E228" s="1"/>
      <c r="F228" s="1"/>
      <c r="G228" s="1"/>
      <c r="H228" s="1"/>
      <c r="I228" s="1"/>
      <c r="J228" s="1"/>
      <c r="K228" s="1"/>
      <c r="L228" s="77" t="str">
        <f t="shared" si="3"/>
        <v>Yes</v>
      </c>
      <c r="M228" s="4"/>
      <c r="N228" s="4"/>
      <c r="O228" s="77" t="str">
        <f>IF(OR(A228="", M228=""), "",
   IF(AND(
         M228 &lt;= 'County Names to hide (2)'!$D$2,
         OR(N228="", N228 &gt;= 'County Names to hide (2)'!$C$2)
      ),
      "Yes",
      "No"
   )
)</f>
        <v/>
      </c>
      <c r="P228" s="4"/>
      <c r="Q228" s="4"/>
      <c r="R228" s="4"/>
      <c r="S228" s="4"/>
      <c r="T228" s="77" t="str">
        <f>IF(Outcomes!M228="","",
   IF(AND(Outcomes!N228&lt;&gt;"",Outcomes!N228&lt;'County Names to hide (2)'!$C$2),0,
      ROUND((MIN(IF(Outcomes!N228="", 'County Names to hide (2)'!$D$2, Outcomes!N228),'County Names to hide (2)'!$D$2)-Outcomes!M228)/30,1)))</f>
        <v/>
      </c>
      <c r="U228" s="77" t="str">
        <f>IF(Outcomes!C228="", "", DATEDIF(Outcomes!C228, 'County Names to hide (2)'!$D$2, "m"))</f>
        <v/>
      </c>
      <c r="V228" s="77" t="str">
        <f>IF(OR(A228="", M228="", N228=""), "",
   IF(AND(
         N228 &gt;= 'County Names to hide (2)'!$C$2,
         N228 &lt;= 'County Names to hide (2)'!$D$2
      ),
      "Yes",
      "No"
   )
)</f>
        <v/>
      </c>
      <c r="W228" s="1"/>
      <c r="X228" s="1"/>
      <c r="Y228" s="1"/>
      <c r="Z228" s="1"/>
      <c r="AA228" s="1"/>
      <c r="AB228" s="1"/>
      <c r="AC228" s="1"/>
      <c r="AD228" s="1"/>
    </row>
    <row r="229" spans="1:30" x14ac:dyDescent="0.35">
      <c r="A229" s="1"/>
      <c r="B229" s="1"/>
      <c r="C229" s="1"/>
      <c r="D229" s="1"/>
      <c r="E229" s="1"/>
      <c r="F229" s="1"/>
      <c r="G229" s="1"/>
      <c r="H229" s="1"/>
      <c r="I229" s="1"/>
      <c r="J229" s="1"/>
      <c r="K229" s="1"/>
      <c r="L229" s="77" t="str">
        <f t="shared" si="3"/>
        <v>Yes</v>
      </c>
      <c r="M229" s="4"/>
      <c r="N229" s="4"/>
      <c r="O229" s="77" t="str">
        <f>IF(OR(A229="", M229=""), "",
   IF(AND(
         M229 &lt;= 'County Names to hide (2)'!$D$2,
         OR(N229="", N229 &gt;= 'County Names to hide (2)'!$C$2)
      ),
      "Yes",
      "No"
   )
)</f>
        <v/>
      </c>
      <c r="P229" s="4"/>
      <c r="Q229" s="4"/>
      <c r="R229" s="4"/>
      <c r="S229" s="4"/>
      <c r="T229" s="77" t="str">
        <f>IF(Outcomes!M229="","",
   IF(AND(Outcomes!N229&lt;&gt;"",Outcomes!N229&lt;'County Names to hide (2)'!$C$2),0,
      ROUND((MIN(IF(Outcomes!N229="", 'County Names to hide (2)'!$D$2, Outcomes!N229),'County Names to hide (2)'!$D$2)-Outcomes!M229)/30,1)))</f>
        <v/>
      </c>
      <c r="U229" s="77" t="str">
        <f>IF(Outcomes!C229="", "", DATEDIF(Outcomes!C229, 'County Names to hide (2)'!$D$2, "m"))</f>
        <v/>
      </c>
      <c r="V229" s="77" t="str">
        <f>IF(OR(A229="", M229="", N229=""), "",
   IF(AND(
         N229 &gt;= 'County Names to hide (2)'!$C$2,
         N229 &lt;= 'County Names to hide (2)'!$D$2
      ),
      "Yes",
      "No"
   )
)</f>
        <v/>
      </c>
      <c r="W229" s="1"/>
      <c r="X229" s="1"/>
      <c r="Y229" s="1"/>
      <c r="Z229" s="1"/>
      <c r="AA229" s="1"/>
      <c r="AB229" s="1"/>
      <c r="AC229" s="1"/>
      <c r="AD229" s="1"/>
    </row>
    <row r="230" spans="1:30" x14ac:dyDescent="0.35">
      <c r="A230" s="1"/>
      <c r="B230" s="1"/>
      <c r="C230" s="1"/>
      <c r="D230" s="1"/>
      <c r="E230" s="1"/>
      <c r="F230" s="1"/>
      <c r="G230" s="1"/>
      <c r="H230" s="1"/>
      <c r="I230" s="1"/>
      <c r="J230" s="1"/>
      <c r="K230" s="1"/>
      <c r="L230" s="77" t="str">
        <f t="shared" si="3"/>
        <v>Yes</v>
      </c>
      <c r="M230" s="4"/>
      <c r="N230" s="4"/>
      <c r="O230" s="77" t="str">
        <f>IF(OR(A230="", M230=""), "",
   IF(AND(
         M230 &lt;= 'County Names to hide (2)'!$D$2,
         OR(N230="", N230 &gt;= 'County Names to hide (2)'!$C$2)
      ),
      "Yes",
      "No"
   )
)</f>
        <v/>
      </c>
      <c r="P230" s="4"/>
      <c r="Q230" s="4"/>
      <c r="R230" s="4"/>
      <c r="S230" s="4"/>
      <c r="T230" s="77" t="str">
        <f>IF(Outcomes!M230="","",
   IF(AND(Outcomes!N230&lt;&gt;"",Outcomes!N230&lt;'County Names to hide (2)'!$C$2),0,
      ROUND((MIN(IF(Outcomes!N230="", 'County Names to hide (2)'!$D$2, Outcomes!N230),'County Names to hide (2)'!$D$2)-Outcomes!M230)/30,1)))</f>
        <v/>
      </c>
      <c r="U230" s="77" t="str">
        <f>IF(Outcomes!C230="", "", DATEDIF(Outcomes!C230, 'County Names to hide (2)'!$D$2, "m"))</f>
        <v/>
      </c>
      <c r="V230" s="77" t="str">
        <f>IF(OR(A230="", M230="", N230=""), "",
   IF(AND(
         N230 &gt;= 'County Names to hide (2)'!$C$2,
         N230 &lt;= 'County Names to hide (2)'!$D$2
      ),
      "Yes",
      "No"
   )
)</f>
        <v/>
      </c>
      <c r="W230" s="1"/>
      <c r="X230" s="1"/>
      <c r="Y230" s="1"/>
      <c r="Z230" s="1"/>
      <c r="AA230" s="1"/>
      <c r="AB230" s="1"/>
      <c r="AC230" s="1"/>
      <c r="AD230" s="1"/>
    </row>
    <row r="231" spans="1:30" x14ac:dyDescent="0.35">
      <c r="A231" s="1"/>
      <c r="B231" s="1"/>
      <c r="C231" s="1"/>
      <c r="D231" s="1"/>
      <c r="E231" s="1"/>
      <c r="F231" s="1"/>
      <c r="G231" s="1"/>
      <c r="H231" s="1"/>
      <c r="I231" s="1"/>
      <c r="J231" s="1"/>
      <c r="K231" s="1"/>
      <c r="L231" s="77" t="str">
        <f t="shared" si="3"/>
        <v>Yes</v>
      </c>
      <c r="M231" s="4"/>
      <c r="N231" s="4"/>
      <c r="O231" s="77" t="str">
        <f>IF(OR(A231="", M231=""), "",
   IF(AND(
         M231 &lt;= 'County Names to hide (2)'!$D$2,
         OR(N231="", N231 &gt;= 'County Names to hide (2)'!$C$2)
      ),
      "Yes",
      "No"
   )
)</f>
        <v/>
      </c>
      <c r="P231" s="4"/>
      <c r="Q231" s="4"/>
      <c r="R231" s="4"/>
      <c r="S231" s="4"/>
      <c r="T231" s="77" t="str">
        <f>IF(Outcomes!M231="","",
   IF(AND(Outcomes!N231&lt;&gt;"",Outcomes!N231&lt;'County Names to hide (2)'!$C$2),0,
      ROUND((MIN(IF(Outcomes!N231="", 'County Names to hide (2)'!$D$2, Outcomes!N231),'County Names to hide (2)'!$D$2)-Outcomes!M231)/30,1)))</f>
        <v/>
      </c>
      <c r="U231" s="77" t="str">
        <f>IF(Outcomes!C231="", "", DATEDIF(Outcomes!C231, 'County Names to hide (2)'!$D$2, "m"))</f>
        <v/>
      </c>
      <c r="V231" s="77" t="str">
        <f>IF(OR(A231="", M231="", N231=""), "",
   IF(AND(
         N231 &gt;= 'County Names to hide (2)'!$C$2,
         N231 &lt;= 'County Names to hide (2)'!$D$2
      ),
      "Yes",
      "No"
   )
)</f>
        <v/>
      </c>
      <c r="W231" s="1"/>
      <c r="X231" s="1"/>
      <c r="Y231" s="1"/>
      <c r="Z231" s="1"/>
      <c r="AA231" s="1"/>
      <c r="AB231" s="1"/>
      <c r="AC231" s="1"/>
      <c r="AD231" s="1"/>
    </row>
    <row r="232" spans="1:30" x14ac:dyDescent="0.35">
      <c r="A232" s="1"/>
      <c r="B232" s="1"/>
      <c r="C232" s="1"/>
      <c r="D232" s="1"/>
      <c r="E232" s="1"/>
      <c r="F232" s="1"/>
      <c r="G232" s="1"/>
      <c r="H232" s="1"/>
      <c r="I232" s="1"/>
      <c r="J232" s="1"/>
      <c r="K232" s="1"/>
      <c r="L232" s="77" t="str">
        <f t="shared" si="3"/>
        <v>Yes</v>
      </c>
      <c r="M232" s="4"/>
      <c r="N232" s="4"/>
      <c r="O232" s="77" t="str">
        <f>IF(OR(A232="", M232=""), "",
   IF(AND(
         M232 &lt;= 'County Names to hide (2)'!$D$2,
         OR(N232="", N232 &gt;= 'County Names to hide (2)'!$C$2)
      ),
      "Yes",
      "No"
   )
)</f>
        <v/>
      </c>
      <c r="P232" s="4"/>
      <c r="Q232" s="4"/>
      <c r="R232" s="4"/>
      <c r="S232" s="4"/>
      <c r="T232" s="77" t="str">
        <f>IF(Outcomes!M232="","",
   IF(AND(Outcomes!N232&lt;&gt;"",Outcomes!N232&lt;'County Names to hide (2)'!$C$2),0,
      ROUND((MIN(IF(Outcomes!N232="", 'County Names to hide (2)'!$D$2, Outcomes!N232),'County Names to hide (2)'!$D$2)-Outcomes!M232)/30,1)))</f>
        <v/>
      </c>
      <c r="U232" s="77" t="str">
        <f>IF(Outcomes!C232="", "", DATEDIF(Outcomes!C232, 'County Names to hide (2)'!$D$2, "m"))</f>
        <v/>
      </c>
      <c r="V232" s="77" t="str">
        <f>IF(OR(A232="", M232="", N232=""), "",
   IF(AND(
         N232 &gt;= 'County Names to hide (2)'!$C$2,
         N232 &lt;= 'County Names to hide (2)'!$D$2
      ),
      "Yes",
      "No"
   )
)</f>
        <v/>
      </c>
      <c r="W232" s="1"/>
      <c r="X232" s="1"/>
      <c r="Y232" s="1"/>
      <c r="Z232" s="1"/>
      <c r="AA232" s="1"/>
      <c r="AB232" s="1"/>
      <c r="AC232" s="1"/>
      <c r="AD232" s="1"/>
    </row>
    <row r="233" spans="1:30" x14ac:dyDescent="0.35">
      <c r="A233" s="1"/>
      <c r="B233" s="1"/>
      <c r="C233" s="1"/>
      <c r="D233" s="1"/>
      <c r="E233" s="1"/>
      <c r="F233" s="1"/>
      <c r="G233" s="1"/>
      <c r="H233" s="1"/>
      <c r="I233" s="1"/>
      <c r="J233" s="1"/>
      <c r="K233" s="1"/>
      <c r="L233" s="77" t="str">
        <f t="shared" si="3"/>
        <v>Yes</v>
      </c>
      <c r="M233" s="4"/>
      <c r="N233" s="4"/>
      <c r="O233" s="77" t="str">
        <f>IF(OR(A233="", M233=""), "",
   IF(AND(
         M233 &lt;= 'County Names to hide (2)'!$D$2,
         OR(N233="", N233 &gt;= 'County Names to hide (2)'!$C$2)
      ),
      "Yes",
      "No"
   )
)</f>
        <v/>
      </c>
      <c r="P233" s="4"/>
      <c r="Q233" s="4"/>
      <c r="R233" s="4"/>
      <c r="S233" s="4"/>
      <c r="T233" s="77" t="str">
        <f>IF(Outcomes!M233="","",
   IF(AND(Outcomes!N233&lt;&gt;"",Outcomes!N233&lt;'County Names to hide (2)'!$C$2),0,
      ROUND((MIN(IF(Outcomes!N233="", 'County Names to hide (2)'!$D$2, Outcomes!N233),'County Names to hide (2)'!$D$2)-Outcomes!M233)/30,1)))</f>
        <v/>
      </c>
      <c r="U233" s="77" t="str">
        <f>IF(Outcomes!C233="", "", DATEDIF(Outcomes!C233, 'County Names to hide (2)'!$D$2, "m"))</f>
        <v/>
      </c>
      <c r="V233" s="77" t="str">
        <f>IF(OR(A233="", M233="", N233=""), "",
   IF(AND(
         N233 &gt;= 'County Names to hide (2)'!$C$2,
         N233 &lt;= 'County Names to hide (2)'!$D$2
      ),
      "Yes",
      "No"
   )
)</f>
        <v/>
      </c>
      <c r="W233" s="1"/>
      <c r="X233" s="1"/>
      <c r="Y233" s="1"/>
      <c r="Z233" s="1"/>
      <c r="AA233" s="1"/>
      <c r="AB233" s="1"/>
      <c r="AC233" s="1"/>
      <c r="AD233" s="1"/>
    </row>
    <row r="234" spans="1:30" x14ac:dyDescent="0.35">
      <c r="A234" s="1"/>
      <c r="B234" s="1"/>
      <c r="C234" s="1"/>
      <c r="D234" s="1"/>
      <c r="E234" s="1"/>
      <c r="F234" s="1"/>
      <c r="G234" s="1"/>
      <c r="H234" s="1"/>
      <c r="I234" s="1"/>
      <c r="J234" s="1"/>
      <c r="K234" s="1"/>
      <c r="L234" s="77" t="str">
        <f t="shared" si="3"/>
        <v>Yes</v>
      </c>
      <c r="M234" s="4"/>
      <c r="N234" s="4"/>
      <c r="O234" s="77" t="str">
        <f>IF(OR(A234="", M234=""), "",
   IF(AND(
         M234 &lt;= 'County Names to hide (2)'!$D$2,
         OR(N234="", N234 &gt;= 'County Names to hide (2)'!$C$2)
      ),
      "Yes",
      "No"
   )
)</f>
        <v/>
      </c>
      <c r="P234" s="4"/>
      <c r="Q234" s="4"/>
      <c r="R234" s="4"/>
      <c r="S234" s="4"/>
      <c r="T234" s="77" t="str">
        <f>IF(Outcomes!M234="","",
   IF(AND(Outcomes!N234&lt;&gt;"",Outcomes!N234&lt;'County Names to hide (2)'!$C$2),0,
      ROUND((MIN(IF(Outcomes!N234="", 'County Names to hide (2)'!$D$2, Outcomes!N234),'County Names to hide (2)'!$D$2)-Outcomes!M234)/30,1)))</f>
        <v/>
      </c>
      <c r="U234" s="77" t="str">
        <f>IF(Outcomes!C234="", "", DATEDIF(Outcomes!C234, 'County Names to hide (2)'!$D$2, "m"))</f>
        <v/>
      </c>
      <c r="V234" s="77" t="str">
        <f>IF(OR(A234="", M234="", N234=""), "",
   IF(AND(
         N234 &gt;= 'County Names to hide (2)'!$C$2,
         N234 &lt;= 'County Names to hide (2)'!$D$2
      ),
      "Yes",
      "No"
   )
)</f>
        <v/>
      </c>
      <c r="W234" s="1"/>
      <c r="X234" s="1"/>
      <c r="Y234" s="1"/>
      <c r="Z234" s="1"/>
      <c r="AA234" s="1"/>
      <c r="AB234" s="1"/>
      <c r="AC234" s="1"/>
      <c r="AD234" s="1"/>
    </row>
    <row r="235" spans="1:30" x14ac:dyDescent="0.35">
      <c r="A235" s="1"/>
      <c r="B235" s="1"/>
      <c r="C235" s="1"/>
      <c r="D235" s="1"/>
      <c r="E235" s="1"/>
      <c r="F235" s="1"/>
      <c r="G235" s="1"/>
      <c r="H235" s="1"/>
      <c r="I235" s="1"/>
      <c r="J235" s="1"/>
      <c r="K235" s="1"/>
      <c r="L235" s="77" t="str">
        <f t="shared" si="3"/>
        <v>Yes</v>
      </c>
      <c r="M235" s="4"/>
      <c r="N235" s="4"/>
      <c r="O235" s="77" t="str">
        <f>IF(OR(A235="", M235=""), "",
   IF(AND(
         M235 &lt;= 'County Names to hide (2)'!$D$2,
         OR(N235="", N235 &gt;= 'County Names to hide (2)'!$C$2)
      ),
      "Yes",
      "No"
   )
)</f>
        <v/>
      </c>
      <c r="P235" s="4"/>
      <c r="Q235" s="4"/>
      <c r="R235" s="4"/>
      <c r="S235" s="4"/>
      <c r="T235" s="77" t="str">
        <f>IF(Outcomes!M235="","",
   IF(AND(Outcomes!N235&lt;&gt;"",Outcomes!N235&lt;'County Names to hide (2)'!$C$2),0,
      ROUND((MIN(IF(Outcomes!N235="", 'County Names to hide (2)'!$D$2, Outcomes!N235),'County Names to hide (2)'!$D$2)-Outcomes!M235)/30,1)))</f>
        <v/>
      </c>
      <c r="U235" s="77" t="str">
        <f>IF(Outcomes!C235="", "", DATEDIF(Outcomes!C235, 'County Names to hide (2)'!$D$2, "m"))</f>
        <v/>
      </c>
      <c r="V235" s="77" t="str">
        <f>IF(OR(A235="", M235="", N235=""), "",
   IF(AND(
         N235 &gt;= 'County Names to hide (2)'!$C$2,
         N235 &lt;= 'County Names to hide (2)'!$D$2
      ),
      "Yes",
      "No"
   )
)</f>
        <v/>
      </c>
      <c r="W235" s="1"/>
      <c r="X235" s="1"/>
      <c r="Y235" s="1"/>
      <c r="Z235" s="1"/>
      <c r="AA235" s="1"/>
      <c r="AB235" s="1"/>
      <c r="AC235" s="1"/>
      <c r="AD235" s="1"/>
    </row>
    <row r="236" spans="1:30" x14ac:dyDescent="0.35">
      <c r="A236" s="1"/>
      <c r="B236" s="1"/>
      <c r="C236" s="1"/>
      <c r="D236" s="1"/>
      <c r="E236" s="1"/>
      <c r="F236" s="1"/>
      <c r="G236" s="1"/>
      <c r="H236" s="1"/>
      <c r="I236" s="1"/>
      <c r="J236" s="1"/>
      <c r="K236" s="1"/>
      <c r="L236" s="77" t="str">
        <f t="shared" si="3"/>
        <v>Yes</v>
      </c>
      <c r="M236" s="4"/>
      <c r="N236" s="4"/>
      <c r="O236" s="77" t="str">
        <f>IF(OR(A236="", M236=""), "",
   IF(AND(
         M236 &lt;= 'County Names to hide (2)'!$D$2,
         OR(N236="", N236 &gt;= 'County Names to hide (2)'!$C$2)
      ),
      "Yes",
      "No"
   )
)</f>
        <v/>
      </c>
      <c r="P236" s="4"/>
      <c r="Q236" s="4"/>
      <c r="R236" s="4"/>
      <c r="S236" s="4"/>
      <c r="T236" s="77" t="str">
        <f>IF(Outcomes!M236="","",
   IF(AND(Outcomes!N236&lt;&gt;"",Outcomes!N236&lt;'County Names to hide (2)'!$C$2),0,
      ROUND((MIN(IF(Outcomes!N236="", 'County Names to hide (2)'!$D$2, Outcomes!N236),'County Names to hide (2)'!$D$2)-Outcomes!M236)/30,1)))</f>
        <v/>
      </c>
      <c r="U236" s="77" t="str">
        <f>IF(Outcomes!C236="", "", DATEDIF(Outcomes!C236, 'County Names to hide (2)'!$D$2, "m"))</f>
        <v/>
      </c>
      <c r="V236" s="77" t="str">
        <f>IF(OR(A236="", M236="", N236=""), "",
   IF(AND(
         N236 &gt;= 'County Names to hide (2)'!$C$2,
         N236 &lt;= 'County Names to hide (2)'!$D$2
      ),
      "Yes",
      "No"
   )
)</f>
        <v/>
      </c>
      <c r="W236" s="1"/>
      <c r="X236" s="1"/>
      <c r="Y236" s="1"/>
      <c r="Z236" s="1"/>
      <c r="AA236" s="1"/>
      <c r="AB236" s="1"/>
      <c r="AC236" s="1"/>
      <c r="AD236" s="1"/>
    </row>
    <row r="237" spans="1:30" x14ac:dyDescent="0.35">
      <c r="A237" s="1"/>
      <c r="B237" s="1"/>
      <c r="C237" s="1"/>
      <c r="D237" s="1"/>
      <c r="E237" s="1"/>
      <c r="F237" s="1"/>
      <c r="G237" s="1"/>
      <c r="H237" s="1"/>
      <c r="I237" s="1"/>
      <c r="J237" s="1"/>
      <c r="K237" s="1"/>
      <c r="L237" s="77" t="str">
        <f t="shared" si="3"/>
        <v>Yes</v>
      </c>
      <c r="M237" s="4"/>
      <c r="N237" s="4"/>
      <c r="O237" s="77" t="str">
        <f>IF(OR(A237="", M237=""), "",
   IF(AND(
         M237 &lt;= 'County Names to hide (2)'!$D$2,
         OR(N237="", N237 &gt;= 'County Names to hide (2)'!$C$2)
      ),
      "Yes",
      "No"
   )
)</f>
        <v/>
      </c>
      <c r="P237" s="4"/>
      <c r="Q237" s="4"/>
      <c r="R237" s="4"/>
      <c r="S237" s="4"/>
      <c r="T237" s="77" t="str">
        <f>IF(Outcomes!M237="","",
   IF(AND(Outcomes!N237&lt;&gt;"",Outcomes!N237&lt;'County Names to hide (2)'!$C$2),0,
      ROUND((MIN(IF(Outcomes!N237="", 'County Names to hide (2)'!$D$2, Outcomes!N237),'County Names to hide (2)'!$D$2)-Outcomes!M237)/30,1)))</f>
        <v/>
      </c>
      <c r="U237" s="77" t="str">
        <f>IF(Outcomes!C237="", "", DATEDIF(Outcomes!C237, 'County Names to hide (2)'!$D$2, "m"))</f>
        <v/>
      </c>
      <c r="V237" s="77" t="str">
        <f>IF(OR(A237="", M237="", N237=""), "",
   IF(AND(
         N237 &gt;= 'County Names to hide (2)'!$C$2,
         N237 &lt;= 'County Names to hide (2)'!$D$2
      ),
      "Yes",
      "No"
   )
)</f>
        <v/>
      </c>
      <c r="W237" s="1"/>
      <c r="X237" s="1"/>
      <c r="Y237" s="1"/>
      <c r="Z237" s="1"/>
      <c r="AA237" s="1"/>
      <c r="AB237" s="1"/>
      <c r="AC237" s="1"/>
      <c r="AD237" s="1"/>
    </row>
    <row r="238" spans="1:30" x14ac:dyDescent="0.35">
      <c r="A238" s="1"/>
      <c r="B238" s="1"/>
      <c r="C238" s="1"/>
      <c r="D238" s="1"/>
      <c r="E238" s="1"/>
      <c r="F238" s="1"/>
      <c r="G238" s="1"/>
      <c r="H238" s="1"/>
      <c r="I238" s="1"/>
      <c r="J238" s="1"/>
      <c r="K238" s="1"/>
      <c r="L238" s="77" t="str">
        <f t="shared" si="3"/>
        <v>Yes</v>
      </c>
      <c r="M238" s="4"/>
      <c r="N238" s="4"/>
      <c r="O238" s="77" t="str">
        <f>IF(OR(A238="", M238=""), "",
   IF(AND(
         M238 &lt;= 'County Names to hide (2)'!$D$2,
         OR(N238="", N238 &gt;= 'County Names to hide (2)'!$C$2)
      ),
      "Yes",
      "No"
   )
)</f>
        <v/>
      </c>
      <c r="P238" s="4"/>
      <c r="Q238" s="4"/>
      <c r="R238" s="4"/>
      <c r="S238" s="4"/>
      <c r="T238" s="77" t="str">
        <f>IF(Outcomes!M238="","",
   IF(AND(Outcomes!N238&lt;&gt;"",Outcomes!N238&lt;'County Names to hide (2)'!$C$2),0,
      ROUND((MIN(IF(Outcomes!N238="", 'County Names to hide (2)'!$D$2, Outcomes!N238),'County Names to hide (2)'!$D$2)-Outcomes!M238)/30,1)))</f>
        <v/>
      </c>
      <c r="U238" s="77" t="str">
        <f>IF(Outcomes!C238="", "", DATEDIF(Outcomes!C238, 'County Names to hide (2)'!$D$2, "m"))</f>
        <v/>
      </c>
      <c r="V238" s="77" t="str">
        <f>IF(OR(A238="", M238="", N238=""), "",
   IF(AND(
         N238 &gt;= 'County Names to hide (2)'!$C$2,
         N238 &lt;= 'County Names to hide (2)'!$D$2
      ),
      "Yes",
      "No"
   )
)</f>
        <v/>
      </c>
      <c r="W238" s="1"/>
      <c r="X238" s="1"/>
      <c r="Y238" s="1"/>
      <c r="Z238" s="1"/>
      <c r="AA238" s="1"/>
      <c r="AB238" s="1"/>
      <c r="AC238" s="1"/>
      <c r="AD238" s="1"/>
    </row>
    <row r="239" spans="1:30" x14ac:dyDescent="0.35">
      <c r="A239" s="1"/>
      <c r="B239" s="1"/>
      <c r="C239" s="1"/>
      <c r="D239" s="1"/>
      <c r="E239" s="1"/>
      <c r="F239" s="1"/>
      <c r="G239" s="1"/>
      <c r="H239" s="1"/>
      <c r="I239" s="1"/>
      <c r="J239" s="1"/>
      <c r="K239" s="1"/>
      <c r="L239" s="77" t="str">
        <f t="shared" si="3"/>
        <v>Yes</v>
      </c>
      <c r="M239" s="4"/>
      <c r="N239" s="4"/>
      <c r="O239" s="77" t="str">
        <f>IF(OR(A239="", M239=""), "",
   IF(AND(
         M239 &lt;= 'County Names to hide (2)'!$D$2,
         OR(N239="", N239 &gt;= 'County Names to hide (2)'!$C$2)
      ),
      "Yes",
      "No"
   )
)</f>
        <v/>
      </c>
      <c r="P239" s="4"/>
      <c r="Q239" s="4"/>
      <c r="R239" s="4"/>
      <c r="S239" s="4"/>
      <c r="T239" s="77" t="str">
        <f>IF(Outcomes!M239="","",
   IF(AND(Outcomes!N239&lt;&gt;"",Outcomes!N239&lt;'County Names to hide (2)'!$C$2),0,
      ROUND((MIN(IF(Outcomes!N239="", 'County Names to hide (2)'!$D$2, Outcomes!N239),'County Names to hide (2)'!$D$2)-Outcomes!M239)/30,1)))</f>
        <v/>
      </c>
      <c r="U239" s="77" t="str">
        <f>IF(Outcomes!C239="", "", DATEDIF(Outcomes!C239, 'County Names to hide (2)'!$D$2, "m"))</f>
        <v/>
      </c>
      <c r="V239" s="77" t="str">
        <f>IF(OR(A239="", M239="", N239=""), "",
   IF(AND(
         N239 &gt;= 'County Names to hide (2)'!$C$2,
         N239 &lt;= 'County Names to hide (2)'!$D$2
      ),
      "Yes",
      "No"
   )
)</f>
        <v/>
      </c>
      <c r="W239" s="1"/>
      <c r="X239" s="1"/>
      <c r="Y239" s="1"/>
      <c r="Z239" s="1"/>
      <c r="AA239" s="1"/>
      <c r="AB239" s="1"/>
      <c r="AC239" s="1"/>
      <c r="AD239" s="1"/>
    </row>
    <row r="240" spans="1:30" x14ac:dyDescent="0.35">
      <c r="A240" s="1"/>
      <c r="B240" s="1"/>
      <c r="C240" s="1"/>
      <c r="D240" s="1"/>
      <c r="E240" s="1"/>
      <c r="F240" s="1"/>
      <c r="G240" s="1"/>
      <c r="H240" s="1"/>
      <c r="I240" s="1"/>
      <c r="J240" s="1"/>
      <c r="K240" s="1"/>
      <c r="L240" s="77" t="str">
        <f t="shared" si="3"/>
        <v>Yes</v>
      </c>
      <c r="M240" s="4"/>
      <c r="N240" s="4"/>
      <c r="O240" s="77" t="str">
        <f>IF(OR(A240="", M240=""), "",
   IF(AND(
         M240 &lt;= 'County Names to hide (2)'!$D$2,
         OR(N240="", N240 &gt;= 'County Names to hide (2)'!$C$2)
      ),
      "Yes",
      "No"
   )
)</f>
        <v/>
      </c>
      <c r="P240" s="4"/>
      <c r="Q240" s="4"/>
      <c r="R240" s="4"/>
      <c r="S240" s="4"/>
      <c r="T240" s="77" t="str">
        <f>IF(Outcomes!M240="","",
   IF(AND(Outcomes!N240&lt;&gt;"",Outcomes!N240&lt;'County Names to hide (2)'!$C$2),0,
      ROUND((MIN(IF(Outcomes!N240="", 'County Names to hide (2)'!$D$2, Outcomes!N240),'County Names to hide (2)'!$D$2)-Outcomes!M240)/30,1)))</f>
        <v/>
      </c>
      <c r="U240" s="77" t="str">
        <f>IF(Outcomes!C240="", "", DATEDIF(Outcomes!C240, 'County Names to hide (2)'!$D$2, "m"))</f>
        <v/>
      </c>
      <c r="V240" s="77" t="str">
        <f>IF(OR(A240="", M240="", N240=""), "",
   IF(AND(
         N240 &gt;= 'County Names to hide (2)'!$C$2,
         N240 &lt;= 'County Names to hide (2)'!$D$2
      ),
      "Yes",
      "No"
   )
)</f>
        <v/>
      </c>
      <c r="W240" s="1"/>
      <c r="X240" s="1"/>
      <c r="Y240" s="1"/>
      <c r="Z240" s="1"/>
      <c r="AA240" s="1"/>
      <c r="AB240" s="1"/>
      <c r="AC240" s="1"/>
      <c r="AD240" s="1"/>
    </row>
    <row r="241" spans="1:30" x14ac:dyDescent="0.35">
      <c r="A241" s="1"/>
      <c r="B241" s="1"/>
      <c r="C241" s="1"/>
      <c r="D241" s="1"/>
      <c r="E241" s="1"/>
      <c r="F241" s="1"/>
      <c r="G241" s="1"/>
      <c r="H241" s="1"/>
      <c r="I241" s="1"/>
      <c r="J241" s="1"/>
      <c r="K241" s="1"/>
      <c r="L241" s="77" t="str">
        <f t="shared" si="3"/>
        <v>Yes</v>
      </c>
      <c r="M241" s="4"/>
      <c r="N241" s="4"/>
      <c r="O241" s="77" t="str">
        <f>IF(OR(A241="", M241=""), "",
   IF(AND(
         M241 &lt;= 'County Names to hide (2)'!$D$2,
         OR(N241="", N241 &gt;= 'County Names to hide (2)'!$C$2)
      ),
      "Yes",
      "No"
   )
)</f>
        <v/>
      </c>
      <c r="P241" s="4"/>
      <c r="Q241" s="4"/>
      <c r="R241" s="4"/>
      <c r="S241" s="4"/>
      <c r="T241" s="77" t="str">
        <f>IF(Outcomes!M241="","",
   IF(AND(Outcomes!N241&lt;&gt;"",Outcomes!N241&lt;'County Names to hide (2)'!$C$2),0,
      ROUND((MIN(IF(Outcomes!N241="", 'County Names to hide (2)'!$D$2, Outcomes!N241),'County Names to hide (2)'!$D$2)-Outcomes!M241)/30,1)))</f>
        <v/>
      </c>
      <c r="U241" s="77" t="str">
        <f>IF(Outcomes!C241="", "", DATEDIF(Outcomes!C241, 'County Names to hide (2)'!$D$2, "m"))</f>
        <v/>
      </c>
      <c r="V241" s="77" t="str">
        <f>IF(OR(A241="", M241="", N241=""), "",
   IF(AND(
         N241 &gt;= 'County Names to hide (2)'!$C$2,
         N241 &lt;= 'County Names to hide (2)'!$D$2
      ),
      "Yes",
      "No"
   )
)</f>
        <v/>
      </c>
      <c r="W241" s="1"/>
      <c r="X241" s="1"/>
      <c r="Y241" s="1"/>
      <c r="Z241" s="1"/>
      <c r="AA241" s="1"/>
      <c r="AB241" s="1"/>
      <c r="AC241" s="1"/>
      <c r="AD241" s="1"/>
    </row>
    <row r="242" spans="1:30" x14ac:dyDescent="0.35">
      <c r="A242" s="1"/>
      <c r="B242" s="1"/>
      <c r="C242" s="1"/>
      <c r="D242" s="1"/>
      <c r="E242" s="1"/>
      <c r="F242" s="1"/>
      <c r="G242" s="1"/>
      <c r="H242" s="1"/>
      <c r="I242" s="1"/>
      <c r="J242" s="1"/>
      <c r="K242" s="1"/>
      <c r="L242" s="77" t="str">
        <f t="shared" si="3"/>
        <v>Yes</v>
      </c>
      <c r="M242" s="4"/>
      <c r="N242" s="4"/>
      <c r="O242" s="77" t="str">
        <f>IF(OR(A242="", M242=""), "",
   IF(AND(
         M242 &lt;= 'County Names to hide (2)'!$D$2,
         OR(N242="", N242 &gt;= 'County Names to hide (2)'!$C$2)
      ),
      "Yes",
      "No"
   )
)</f>
        <v/>
      </c>
      <c r="P242" s="4"/>
      <c r="Q242" s="4"/>
      <c r="R242" s="4"/>
      <c r="S242" s="4"/>
      <c r="T242" s="77" t="str">
        <f>IF(Outcomes!M242="","",
   IF(AND(Outcomes!N242&lt;&gt;"",Outcomes!N242&lt;'County Names to hide (2)'!$C$2),0,
      ROUND((MIN(IF(Outcomes!N242="", 'County Names to hide (2)'!$D$2, Outcomes!N242),'County Names to hide (2)'!$D$2)-Outcomes!M242)/30,1)))</f>
        <v/>
      </c>
      <c r="U242" s="77" t="str">
        <f>IF(Outcomes!C242="", "", DATEDIF(Outcomes!C242, 'County Names to hide (2)'!$D$2, "m"))</f>
        <v/>
      </c>
      <c r="V242" s="77" t="str">
        <f>IF(OR(A242="", M242="", N242=""), "",
   IF(AND(
         N242 &gt;= 'County Names to hide (2)'!$C$2,
         N242 &lt;= 'County Names to hide (2)'!$D$2
      ),
      "Yes",
      "No"
   )
)</f>
        <v/>
      </c>
      <c r="W242" s="1"/>
      <c r="X242" s="1"/>
      <c r="Y242" s="1"/>
      <c r="Z242" s="1"/>
      <c r="AA242" s="1"/>
      <c r="AB242" s="1"/>
      <c r="AC242" s="1"/>
      <c r="AD242" s="1"/>
    </row>
    <row r="243" spans="1:30" x14ac:dyDescent="0.35">
      <c r="A243" s="1"/>
      <c r="B243" s="1"/>
      <c r="C243" s="1"/>
      <c r="D243" s="1"/>
      <c r="E243" s="1"/>
      <c r="F243" s="1"/>
      <c r="G243" s="1"/>
      <c r="H243" s="1"/>
      <c r="I243" s="1"/>
      <c r="J243" s="1"/>
      <c r="K243" s="1"/>
      <c r="L243" s="77" t="str">
        <f t="shared" si="3"/>
        <v>Yes</v>
      </c>
      <c r="M243" s="4"/>
      <c r="N243" s="4"/>
      <c r="O243" s="77" t="str">
        <f>IF(OR(A243="", M243=""), "",
   IF(AND(
         M243 &lt;= 'County Names to hide (2)'!$D$2,
         OR(N243="", N243 &gt;= 'County Names to hide (2)'!$C$2)
      ),
      "Yes",
      "No"
   )
)</f>
        <v/>
      </c>
      <c r="P243" s="4"/>
      <c r="Q243" s="4"/>
      <c r="R243" s="4"/>
      <c r="S243" s="4"/>
      <c r="T243" s="77" t="str">
        <f>IF(Outcomes!M243="","",
   IF(AND(Outcomes!N243&lt;&gt;"",Outcomes!N243&lt;'County Names to hide (2)'!$C$2),0,
      ROUND((MIN(IF(Outcomes!N243="", 'County Names to hide (2)'!$D$2, Outcomes!N243),'County Names to hide (2)'!$D$2)-Outcomes!M243)/30,1)))</f>
        <v/>
      </c>
      <c r="U243" s="77" t="str">
        <f>IF(Outcomes!C243="", "", DATEDIF(Outcomes!C243, 'County Names to hide (2)'!$D$2, "m"))</f>
        <v/>
      </c>
      <c r="V243" s="77" t="str">
        <f>IF(OR(A243="", M243="", N243=""), "",
   IF(AND(
         N243 &gt;= 'County Names to hide (2)'!$C$2,
         N243 &lt;= 'County Names to hide (2)'!$D$2
      ),
      "Yes",
      "No"
   )
)</f>
        <v/>
      </c>
      <c r="W243" s="1"/>
      <c r="X243" s="1"/>
      <c r="Y243" s="1"/>
      <c r="Z243" s="1"/>
      <c r="AA243" s="1"/>
      <c r="AB243" s="1"/>
      <c r="AC243" s="1"/>
      <c r="AD243" s="1"/>
    </row>
    <row r="244" spans="1:30" x14ac:dyDescent="0.35">
      <c r="A244" s="1"/>
      <c r="B244" s="1"/>
      <c r="C244" s="1"/>
      <c r="D244" s="1"/>
      <c r="E244" s="1"/>
      <c r="F244" s="1"/>
      <c r="G244" s="1"/>
      <c r="H244" s="1"/>
      <c r="I244" s="1"/>
      <c r="J244" s="1"/>
      <c r="K244" s="1"/>
      <c r="L244" s="77" t="str">
        <f t="shared" si="3"/>
        <v>Yes</v>
      </c>
      <c r="M244" s="4"/>
      <c r="N244" s="4"/>
      <c r="O244" s="77" t="str">
        <f>IF(OR(A244="", M244=""), "",
   IF(AND(
         M244 &lt;= 'County Names to hide (2)'!$D$2,
         OR(N244="", N244 &gt;= 'County Names to hide (2)'!$C$2)
      ),
      "Yes",
      "No"
   )
)</f>
        <v/>
      </c>
      <c r="P244" s="4"/>
      <c r="Q244" s="4"/>
      <c r="R244" s="4"/>
      <c r="S244" s="4"/>
      <c r="T244" s="77" t="str">
        <f>IF(Outcomes!M244="","",
   IF(AND(Outcomes!N244&lt;&gt;"",Outcomes!N244&lt;'County Names to hide (2)'!$C$2),0,
      ROUND((MIN(IF(Outcomes!N244="", 'County Names to hide (2)'!$D$2, Outcomes!N244),'County Names to hide (2)'!$D$2)-Outcomes!M244)/30,1)))</f>
        <v/>
      </c>
      <c r="U244" s="77" t="str">
        <f>IF(Outcomes!C244="", "", DATEDIF(Outcomes!C244, 'County Names to hide (2)'!$D$2, "m"))</f>
        <v/>
      </c>
      <c r="V244" s="77" t="str">
        <f>IF(OR(A244="", M244="", N244=""), "",
   IF(AND(
         N244 &gt;= 'County Names to hide (2)'!$C$2,
         N244 &lt;= 'County Names to hide (2)'!$D$2
      ),
      "Yes",
      "No"
   )
)</f>
        <v/>
      </c>
      <c r="W244" s="1"/>
      <c r="X244" s="1"/>
      <c r="Y244" s="1"/>
      <c r="Z244" s="1"/>
      <c r="AA244" s="1"/>
      <c r="AB244" s="1"/>
      <c r="AC244" s="1"/>
      <c r="AD244" s="1"/>
    </row>
    <row r="245" spans="1:30" x14ac:dyDescent="0.35">
      <c r="A245" s="1"/>
      <c r="B245" s="1"/>
      <c r="C245" s="1"/>
      <c r="D245" s="1"/>
      <c r="E245" s="1"/>
      <c r="F245" s="1"/>
      <c r="G245" s="1"/>
      <c r="H245" s="1"/>
      <c r="I245" s="1"/>
      <c r="J245" s="1"/>
      <c r="K245" s="1"/>
      <c r="L245" s="77" t="str">
        <f t="shared" si="3"/>
        <v>Yes</v>
      </c>
      <c r="M245" s="4"/>
      <c r="N245" s="4"/>
      <c r="O245" s="77" t="str">
        <f>IF(OR(A245="", M245=""), "",
   IF(AND(
         M245 &lt;= 'County Names to hide (2)'!$D$2,
         OR(N245="", N245 &gt;= 'County Names to hide (2)'!$C$2)
      ),
      "Yes",
      "No"
   )
)</f>
        <v/>
      </c>
      <c r="P245" s="4"/>
      <c r="Q245" s="4"/>
      <c r="R245" s="4"/>
      <c r="S245" s="4"/>
      <c r="T245" s="77" t="str">
        <f>IF(Outcomes!M245="","",
   IF(AND(Outcomes!N245&lt;&gt;"",Outcomes!N245&lt;'County Names to hide (2)'!$C$2),0,
      ROUND((MIN(IF(Outcomes!N245="", 'County Names to hide (2)'!$D$2, Outcomes!N245),'County Names to hide (2)'!$D$2)-Outcomes!M245)/30,1)))</f>
        <v/>
      </c>
      <c r="U245" s="77" t="str">
        <f>IF(Outcomes!C245="", "", DATEDIF(Outcomes!C245, 'County Names to hide (2)'!$D$2, "m"))</f>
        <v/>
      </c>
      <c r="V245" s="77" t="str">
        <f>IF(OR(A245="", M245="", N245=""), "",
   IF(AND(
         N245 &gt;= 'County Names to hide (2)'!$C$2,
         N245 &lt;= 'County Names to hide (2)'!$D$2
      ),
      "Yes",
      "No"
   )
)</f>
        <v/>
      </c>
      <c r="W245" s="1"/>
      <c r="X245" s="1"/>
      <c r="Y245" s="1"/>
      <c r="Z245" s="1"/>
      <c r="AA245" s="1"/>
      <c r="AB245" s="1"/>
      <c r="AC245" s="1"/>
      <c r="AD245" s="1"/>
    </row>
    <row r="246" spans="1:30" x14ac:dyDescent="0.35">
      <c r="A246" s="1"/>
      <c r="B246" s="1"/>
      <c r="C246" s="1"/>
      <c r="D246" s="1"/>
      <c r="E246" s="1"/>
      <c r="F246" s="1"/>
      <c r="G246" s="1"/>
      <c r="H246" s="1"/>
      <c r="I246" s="1"/>
      <c r="J246" s="1"/>
      <c r="K246" s="1"/>
      <c r="L246" s="77" t="str">
        <f t="shared" si="3"/>
        <v>Yes</v>
      </c>
      <c r="M246" s="4"/>
      <c r="N246" s="4"/>
      <c r="O246" s="77" t="str">
        <f>IF(OR(A246="", M246=""), "",
   IF(AND(
         M246 &lt;= 'County Names to hide (2)'!$D$2,
         OR(N246="", N246 &gt;= 'County Names to hide (2)'!$C$2)
      ),
      "Yes",
      "No"
   )
)</f>
        <v/>
      </c>
      <c r="P246" s="4"/>
      <c r="Q246" s="4"/>
      <c r="R246" s="4"/>
      <c r="S246" s="4"/>
      <c r="T246" s="77" t="str">
        <f>IF(Outcomes!M246="","",
   IF(AND(Outcomes!N246&lt;&gt;"",Outcomes!N246&lt;'County Names to hide (2)'!$C$2),0,
      ROUND((MIN(IF(Outcomes!N246="", 'County Names to hide (2)'!$D$2, Outcomes!N246),'County Names to hide (2)'!$D$2)-Outcomes!M246)/30,1)))</f>
        <v/>
      </c>
      <c r="U246" s="77" t="str">
        <f>IF(Outcomes!C246="", "", DATEDIF(Outcomes!C246, 'County Names to hide (2)'!$D$2, "m"))</f>
        <v/>
      </c>
      <c r="V246" s="77" t="str">
        <f>IF(OR(A246="", M246="", N246=""), "",
   IF(AND(
         N246 &gt;= 'County Names to hide (2)'!$C$2,
         N246 &lt;= 'County Names to hide (2)'!$D$2
      ),
      "Yes",
      "No"
   )
)</f>
        <v/>
      </c>
      <c r="W246" s="1"/>
      <c r="X246" s="1"/>
      <c r="Y246" s="1"/>
      <c r="Z246" s="1"/>
      <c r="AA246" s="1"/>
      <c r="AB246" s="1"/>
      <c r="AC246" s="1"/>
      <c r="AD246" s="1"/>
    </row>
    <row r="247" spans="1:30" x14ac:dyDescent="0.35">
      <c r="A247" s="1"/>
      <c r="B247" s="1"/>
      <c r="C247" s="1"/>
      <c r="D247" s="1"/>
      <c r="E247" s="1"/>
      <c r="F247" s="1"/>
      <c r="G247" s="1"/>
      <c r="H247" s="1"/>
      <c r="I247" s="1"/>
      <c r="J247" s="1"/>
      <c r="K247" s="1"/>
      <c r="L247" s="77" t="str">
        <f t="shared" si="3"/>
        <v>Yes</v>
      </c>
      <c r="M247" s="4"/>
      <c r="N247" s="4"/>
      <c r="O247" s="77" t="str">
        <f>IF(OR(A247="", M247=""), "",
   IF(AND(
         M247 &lt;= 'County Names to hide (2)'!$D$2,
         OR(N247="", N247 &gt;= 'County Names to hide (2)'!$C$2)
      ),
      "Yes",
      "No"
   )
)</f>
        <v/>
      </c>
      <c r="P247" s="4"/>
      <c r="Q247" s="4"/>
      <c r="R247" s="4"/>
      <c r="S247" s="4"/>
      <c r="T247" s="77" t="str">
        <f>IF(Outcomes!M247="","",
   IF(AND(Outcomes!N247&lt;&gt;"",Outcomes!N247&lt;'County Names to hide (2)'!$C$2),0,
      ROUND((MIN(IF(Outcomes!N247="", 'County Names to hide (2)'!$D$2, Outcomes!N247),'County Names to hide (2)'!$D$2)-Outcomes!M247)/30,1)))</f>
        <v/>
      </c>
      <c r="U247" s="77" t="str">
        <f>IF(Outcomes!C247="", "", DATEDIF(Outcomes!C247, 'County Names to hide (2)'!$D$2, "m"))</f>
        <v/>
      </c>
      <c r="V247" s="77" t="str">
        <f>IF(OR(A247="", M247="", N247=""), "",
   IF(AND(
         N247 &gt;= 'County Names to hide (2)'!$C$2,
         N247 &lt;= 'County Names to hide (2)'!$D$2
      ),
      "Yes",
      "No"
   )
)</f>
        <v/>
      </c>
      <c r="W247" s="1"/>
      <c r="X247" s="1"/>
      <c r="Y247" s="1"/>
      <c r="Z247" s="1"/>
      <c r="AA247" s="1"/>
      <c r="AB247" s="1"/>
      <c r="AC247" s="1"/>
      <c r="AD247" s="1"/>
    </row>
    <row r="248" spans="1:30" x14ac:dyDescent="0.35">
      <c r="A248" s="1"/>
      <c r="B248" s="1"/>
      <c r="C248" s="1"/>
      <c r="D248" s="1"/>
      <c r="E248" s="1"/>
      <c r="F248" s="1"/>
      <c r="G248" s="1"/>
      <c r="H248" s="1"/>
      <c r="I248" s="1"/>
      <c r="J248" s="1"/>
      <c r="K248" s="1"/>
      <c r="L248" s="77" t="str">
        <f t="shared" si="3"/>
        <v>Yes</v>
      </c>
      <c r="M248" s="4"/>
      <c r="N248" s="4"/>
      <c r="O248" s="77" t="str">
        <f>IF(OR(A248="", M248=""), "",
   IF(AND(
         M248 &lt;= 'County Names to hide (2)'!$D$2,
         OR(N248="", N248 &gt;= 'County Names to hide (2)'!$C$2)
      ),
      "Yes",
      "No"
   )
)</f>
        <v/>
      </c>
      <c r="P248" s="4"/>
      <c r="Q248" s="4"/>
      <c r="R248" s="4"/>
      <c r="S248" s="4"/>
      <c r="T248" s="77" t="str">
        <f>IF(Outcomes!M248="","",
   IF(AND(Outcomes!N248&lt;&gt;"",Outcomes!N248&lt;'County Names to hide (2)'!$C$2),0,
      ROUND((MIN(IF(Outcomes!N248="", 'County Names to hide (2)'!$D$2, Outcomes!N248),'County Names to hide (2)'!$D$2)-Outcomes!M248)/30,1)))</f>
        <v/>
      </c>
      <c r="U248" s="77" t="str">
        <f>IF(Outcomes!C248="", "", DATEDIF(Outcomes!C248, 'County Names to hide (2)'!$D$2, "m"))</f>
        <v/>
      </c>
      <c r="V248" s="77" t="str">
        <f>IF(OR(A248="", M248="", N248=""), "",
   IF(AND(
         N248 &gt;= 'County Names to hide (2)'!$C$2,
         N248 &lt;= 'County Names to hide (2)'!$D$2
      ),
      "Yes",
      "No"
   )
)</f>
        <v/>
      </c>
      <c r="W248" s="1"/>
      <c r="X248" s="1"/>
      <c r="Y248" s="1"/>
      <c r="Z248" s="1"/>
      <c r="AA248" s="1"/>
      <c r="AB248" s="1"/>
      <c r="AC248" s="1"/>
      <c r="AD248" s="1"/>
    </row>
    <row r="249" spans="1:30" x14ac:dyDescent="0.35">
      <c r="A249" s="1"/>
      <c r="B249" s="1"/>
      <c r="C249" s="1"/>
      <c r="D249" s="1"/>
      <c r="E249" s="1"/>
      <c r="F249" s="1"/>
      <c r="G249" s="1"/>
      <c r="H249" s="1"/>
      <c r="I249" s="1"/>
      <c r="J249" s="1"/>
      <c r="K249" s="1"/>
      <c r="L249" s="77" t="str">
        <f t="shared" si="3"/>
        <v>Yes</v>
      </c>
      <c r="M249" s="4"/>
      <c r="N249" s="4"/>
      <c r="O249" s="77" t="str">
        <f>IF(OR(A249="", M249=""), "",
   IF(AND(
         M249 &lt;= 'County Names to hide (2)'!$D$2,
         OR(N249="", N249 &gt;= 'County Names to hide (2)'!$C$2)
      ),
      "Yes",
      "No"
   )
)</f>
        <v/>
      </c>
      <c r="P249" s="4"/>
      <c r="Q249" s="4"/>
      <c r="R249" s="4"/>
      <c r="S249" s="4"/>
      <c r="T249" s="77" t="str">
        <f>IF(Outcomes!M249="","",
   IF(AND(Outcomes!N249&lt;&gt;"",Outcomes!N249&lt;'County Names to hide (2)'!$C$2),0,
      ROUND((MIN(IF(Outcomes!N249="", 'County Names to hide (2)'!$D$2, Outcomes!N249),'County Names to hide (2)'!$D$2)-Outcomes!M249)/30,1)))</f>
        <v/>
      </c>
      <c r="U249" s="77" t="str">
        <f>IF(Outcomes!C249="", "", DATEDIF(Outcomes!C249, 'County Names to hide (2)'!$D$2, "m"))</f>
        <v/>
      </c>
      <c r="V249" s="77" t="str">
        <f>IF(OR(A249="", M249="", N249=""), "",
   IF(AND(
         N249 &gt;= 'County Names to hide (2)'!$C$2,
         N249 &lt;= 'County Names to hide (2)'!$D$2
      ),
      "Yes",
      "No"
   )
)</f>
        <v/>
      </c>
      <c r="W249" s="1"/>
      <c r="X249" s="1"/>
      <c r="Y249" s="1"/>
      <c r="Z249" s="1"/>
      <c r="AA249" s="1"/>
      <c r="AB249" s="1"/>
      <c r="AC249" s="1"/>
      <c r="AD249" s="1"/>
    </row>
    <row r="250" spans="1:30" x14ac:dyDescent="0.35">
      <c r="A250" s="1"/>
      <c r="B250" s="1"/>
      <c r="C250" s="1"/>
      <c r="D250" s="1"/>
      <c r="E250" s="1"/>
      <c r="F250" s="1"/>
      <c r="G250" s="1"/>
      <c r="H250" s="1"/>
      <c r="I250" s="1"/>
      <c r="J250" s="1"/>
      <c r="K250" s="1"/>
      <c r="L250" s="77" t="str">
        <f t="shared" si="3"/>
        <v>Yes</v>
      </c>
      <c r="M250" s="4"/>
      <c r="N250" s="4"/>
      <c r="O250" s="77" t="str">
        <f>IF(OR(A250="", M250=""), "",
   IF(AND(
         M250 &lt;= 'County Names to hide (2)'!$D$2,
         OR(N250="", N250 &gt;= 'County Names to hide (2)'!$C$2)
      ),
      "Yes",
      "No"
   )
)</f>
        <v/>
      </c>
      <c r="P250" s="4"/>
      <c r="Q250" s="4"/>
      <c r="R250" s="4"/>
      <c r="S250" s="4"/>
      <c r="T250" s="77" t="str">
        <f>IF(Outcomes!M250="","",
   IF(AND(Outcomes!N250&lt;&gt;"",Outcomes!N250&lt;'County Names to hide (2)'!$C$2),0,
      ROUND((MIN(IF(Outcomes!N250="", 'County Names to hide (2)'!$D$2, Outcomes!N250),'County Names to hide (2)'!$D$2)-Outcomes!M250)/30,1)))</f>
        <v/>
      </c>
      <c r="U250" s="77" t="str">
        <f>IF(Outcomes!C250="", "", DATEDIF(Outcomes!C250, 'County Names to hide (2)'!$D$2, "m"))</f>
        <v/>
      </c>
      <c r="V250" s="77" t="str">
        <f>IF(OR(A250="", M250="", N250=""), "",
   IF(AND(
         N250 &gt;= 'County Names to hide (2)'!$C$2,
         N250 &lt;= 'County Names to hide (2)'!$D$2
      ),
      "Yes",
      "No"
   )
)</f>
        <v/>
      </c>
      <c r="W250" s="1"/>
      <c r="X250" s="1"/>
      <c r="Y250" s="1"/>
      <c r="Z250" s="1"/>
      <c r="AA250" s="1"/>
      <c r="AB250" s="1"/>
      <c r="AC250" s="1"/>
      <c r="AD250" s="1"/>
    </row>
    <row r="251" spans="1:30" x14ac:dyDescent="0.35">
      <c r="A251" s="1"/>
      <c r="B251" s="1"/>
      <c r="C251" s="1"/>
      <c r="D251" s="1"/>
      <c r="E251" s="1"/>
      <c r="F251" s="1"/>
      <c r="G251" s="1"/>
      <c r="H251" s="1"/>
      <c r="I251" s="1"/>
      <c r="J251" s="1"/>
      <c r="K251" s="1"/>
      <c r="L251" s="77" t="str">
        <f t="shared" si="3"/>
        <v>Yes</v>
      </c>
      <c r="M251" s="4"/>
      <c r="N251" s="4"/>
      <c r="O251" s="77" t="str">
        <f>IF(OR(A251="", M251=""), "",
   IF(AND(
         M251 &lt;= 'County Names to hide (2)'!$D$2,
         OR(N251="", N251 &gt;= 'County Names to hide (2)'!$C$2)
      ),
      "Yes",
      "No"
   )
)</f>
        <v/>
      </c>
      <c r="P251" s="4"/>
      <c r="Q251" s="4"/>
      <c r="R251" s="4"/>
      <c r="S251" s="4"/>
      <c r="T251" s="77" t="str">
        <f>IF(Outcomes!M251="","",
   IF(AND(Outcomes!N251&lt;&gt;"",Outcomes!N251&lt;'County Names to hide (2)'!$C$2),0,
      ROUND((MIN(IF(Outcomes!N251="", 'County Names to hide (2)'!$D$2, Outcomes!N251),'County Names to hide (2)'!$D$2)-Outcomes!M251)/30,1)))</f>
        <v/>
      </c>
      <c r="U251" s="77" t="str">
        <f>IF(Outcomes!C251="", "", DATEDIF(Outcomes!C251, 'County Names to hide (2)'!$D$2, "m"))</f>
        <v/>
      </c>
      <c r="V251" s="77" t="str">
        <f>IF(OR(A251="", M251="", N251=""), "",
   IF(AND(
         N251 &gt;= 'County Names to hide (2)'!$C$2,
         N251 &lt;= 'County Names to hide (2)'!$D$2
      ),
      "Yes",
      "No"
   )
)</f>
        <v/>
      </c>
      <c r="W251" s="1"/>
      <c r="X251" s="1"/>
      <c r="Y251" s="1"/>
      <c r="Z251" s="1"/>
      <c r="AA251" s="1"/>
      <c r="AB251" s="1"/>
      <c r="AC251" s="1"/>
      <c r="AD251" s="1"/>
    </row>
    <row r="252" spans="1:30" x14ac:dyDescent="0.35">
      <c r="A252" s="1"/>
      <c r="B252" s="1"/>
      <c r="C252" s="1"/>
      <c r="D252" s="1"/>
      <c r="E252" s="1"/>
      <c r="F252" s="1"/>
      <c r="G252" s="1"/>
      <c r="H252" s="1"/>
      <c r="I252" s="1"/>
      <c r="J252" s="1"/>
      <c r="K252" s="1"/>
      <c r="L252" s="77" t="str">
        <f t="shared" si="3"/>
        <v>Yes</v>
      </c>
      <c r="M252" s="4"/>
      <c r="N252" s="4"/>
      <c r="O252" s="77" t="str">
        <f>IF(OR(A252="", M252=""), "",
   IF(AND(
         M252 &lt;= 'County Names to hide (2)'!$D$2,
         OR(N252="", N252 &gt;= 'County Names to hide (2)'!$C$2)
      ),
      "Yes",
      "No"
   )
)</f>
        <v/>
      </c>
      <c r="P252" s="4"/>
      <c r="Q252" s="4"/>
      <c r="R252" s="4"/>
      <c r="S252" s="4"/>
      <c r="T252" s="77" t="str">
        <f>IF(Outcomes!M252="","",
   IF(AND(Outcomes!N252&lt;&gt;"",Outcomes!N252&lt;'County Names to hide (2)'!$C$2),0,
      ROUND((MIN(IF(Outcomes!N252="", 'County Names to hide (2)'!$D$2, Outcomes!N252),'County Names to hide (2)'!$D$2)-Outcomes!M252)/30,1)))</f>
        <v/>
      </c>
      <c r="U252" s="77" t="str">
        <f>IF(Outcomes!C252="", "", DATEDIF(Outcomes!C252, 'County Names to hide (2)'!$D$2, "m"))</f>
        <v/>
      </c>
      <c r="V252" s="77" t="str">
        <f>IF(OR(A252="", M252="", N252=""), "",
   IF(AND(
         N252 &gt;= 'County Names to hide (2)'!$C$2,
         N252 &lt;= 'County Names to hide (2)'!$D$2
      ),
      "Yes",
      "No"
   )
)</f>
        <v/>
      </c>
      <c r="W252" s="1"/>
      <c r="X252" s="1"/>
      <c r="Y252" s="1"/>
      <c r="Z252" s="1"/>
      <c r="AA252" s="1"/>
      <c r="AB252" s="1"/>
      <c r="AC252" s="1"/>
      <c r="AD252" s="1"/>
    </row>
    <row r="253" spans="1:30" x14ac:dyDescent="0.35">
      <c r="A253" s="1"/>
      <c r="B253" s="1"/>
      <c r="C253" s="1"/>
      <c r="D253" s="1"/>
      <c r="E253" s="1"/>
      <c r="F253" s="1"/>
      <c r="G253" s="1"/>
      <c r="H253" s="1"/>
      <c r="I253" s="1"/>
      <c r="J253" s="1"/>
      <c r="K253" s="1"/>
      <c r="L253" s="77" t="str">
        <f t="shared" si="3"/>
        <v>Yes</v>
      </c>
      <c r="M253" s="4"/>
      <c r="N253" s="4"/>
      <c r="O253" s="77" t="str">
        <f>IF(OR(A253="", M253=""), "",
   IF(AND(
         M253 &lt;= 'County Names to hide (2)'!$D$2,
         OR(N253="", N253 &gt;= 'County Names to hide (2)'!$C$2)
      ),
      "Yes",
      "No"
   )
)</f>
        <v/>
      </c>
      <c r="P253" s="4"/>
      <c r="Q253" s="4"/>
      <c r="R253" s="4"/>
      <c r="S253" s="4"/>
      <c r="T253" s="77" t="str">
        <f>IF(Outcomes!M253="","",
   IF(AND(Outcomes!N253&lt;&gt;"",Outcomes!N253&lt;'County Names to hide (2)'!$C$2),0,
      ROUND((MIN(IF(Outcomes!N253="", 'County Names to hide (2)'!$D$2, Outcomes!N253),'County Names to hide (2)'!$D$2)-Outcomes!M253)/30,1)))</f>
        <v/>
      </c>
      <c r="U253" s="77" t="str">
        <f>IF(Outcomes!C253="", "", DATEDIF(Outcomes!C253, 'County Names to hide (2)'!$D$2, "m"))</f>
        <v/>
      </c>
      <c r="V253" s="77" t="str">
        <f>IF(OR(A253="", M253="", N253=""), "",
   IF(AND(
         N253 &gt;= 'County Names to hide (2)'!$C$2,
         N253 &lt;= 'County Names to hide (2)'!$D$2
      ),
      "Yes",
      "No"
   )
)</f>
        <v/>
      </c>
      <c r="W253" s="1"/>
      <c r="X253" s="1"/>
      <c r="Y253" s="1"/>
      <c r="Z253" s="1"/>
      <c r="AA253" s="1"/>
      <c r="AB253" s="1"/>
      <c r="AC253" s="1"/>
      <c r="AD253" s="1"/>
    </row>
    <row r="254" spans="1:30" x14ac:dyDescent="0.35">
      <c r="A254" s="1"/>
      <c r="B254" s="1"/>
      <c r="C254" s="1"/>
      <c r="D254" s="1"/>
      <c r="E254" s="1"/>
      <c r="F254" s="1"/>
      <c r="G254" s="1"/>
      <c r="H254" s="1"/>
      <c r="I254" s="1"/>
      <c r="J254" s="1"/>
      <c r="K254" s="1"/>
      <c r="L254" s="77" t="str">
        <f t="shared" si="3"/>
        <v>Yes</v>
      </c>
      <c r="M254" s="4"/>
      <c r="N254" s="4"/>
      <c r="O254" s="77" t="str">
        <f>IF(OR(A254="", M254=""), "",
   IF(AND(
         M254 &lt;= 'County Names to hide (2)'!$D$2,
         OR(N254="", N254 &gt;= 'County Names to hide (2)'!$C$2)
      ),
      "Yes",
      "No"
   )
)</f>
        <v/>
      </c>
      <c r="P254" s="4"/>
      <c r="Q254" s="4"/>
      <c r="R254" s="4"/>
      <c r="S254" s="4"/>
      <c r="T254" s="77" t="str">
        <f>IF(Outcomes!M254="","",
   IF(AND(Outcomes!N254&lt;&gt;"",Outcomes!N254&lt;'County Names to hide (2)'!$C$2),0,
      ROUND((MIN(IF(Outcomes!N254="", 'County Names to hide (2)'!$D$2, Outcomes!N254),'County Names to hide (2)'!$D$2)-Outcomes!M254)/30,1)))</f>
        <v/>
      </c>
      <c r="U254" s="77" t="str">
        <f>IF(Outcomes!C254="", "", DATEDIF(Outcomes!C254, 'County Names to hide (2)'!$D$2, "m"))</f>
        <v/>
      </c>
      <c r="V254" s="77" t="str">
        <f>IF(OR(A254="", M254="", N254=""), "",
   IF(AND(
         N254 &gt;= 'County Names to hide (2)'!$C$2,
         N254 &lt;= 'County Names to hide (2)'!$D$2
      ),
      "Yes",
      "No"
   )
)</f>
        <v/>
      </c>
      <c r="W254" s="1"/>
      <c r="X254" s="1"/>
      <c r="Y254" s="1"/>
      <c r="Z254" s="1"/>
      <c r="AA254" s="1"/>
      <c r="AB254" s="1"/>
      <c r="AC254" s="1"/>
      <c r="AD254" s="1"/>
    </row>
    <row r="255" spans="1:30" x14ac:dyDescent="0.35">
      <c r="A255" s="1"/>
      <c r="B255" s="1"/>
      <c r="C255" s="1"/>
      <c r="D255" s="1"/>
      <c r="E255" s="1"/>
      <c r="F255" s="1"/>
      <c r="G255" s="1"/>
      <c r="H255" s="1"/>
      <c r="I255" s="1"/>
      <c r="J255" s="1"/>
      <c r="K255" s="1"/>
      <c r="L255" s="77" t="str">
        <f t="shared" si="3"/>
        <v>Yes</v>
      </c>
      <c r="M255" s="4"/>
      <c r="N255" s="4"/>
      <c r="O255" s="77" t="str">
        <f>IF(OR(A255="", M255=""), "",
   IF(AND(
         M255 &lt;= 'County Names to hide (2)'!$D$2,
         OR(N255="", N255 &gt;= 'County Names to hide (2)'!$C$2)
      ),
      "Yes",
      "No"
   )
)</f>
        <v/>
      </c>
      <c r="P255" s="4"/>
      <c r="Q255" s="4"/>
      <c r="R255" s="4"/>
      <c r="S255" s="4"/>
      <c r="T255" s="77" t="str">
        <f>IF(Outcomes!M255="","",
   IF(AND(Outcomes!N255&lt;&gt;"",Outcomes!N255&lt;'County Names to hide (2)'!$C$2),0,
      ROUND((MIN(IF(Outcomes!N255="", 'County Names to hide (2)'!$D$2, Outcomes!N255),'County Names to hide (2)'!$D$2)-Outcomes!M255)/30,1)))</f>
        <v/>
      </c>
      <c r="U255" s="77" t="str">
        <f>IF(Outcomes!C255="", "", DATEDIF(Outcomes!C255, 'County Names to hide (2)'!$D$2, "m"))</f>
        <v/>
      </c>
      <c r="V255" s="77" t="str">
        <f>IF(OR(A255="", M255="", N255=""), "",
   IF(AND(
         N255 &gt;= 'County Names to hide (2)'!$C$2,
         N255 &lt;= 'County Names to hide (2)'!$D$2
      ),
      "Yes",
      "No"
   )
)</f>
        <v/>
      </c>
      <c r="W255" s="1"/>
      <c r="X255" s="1"/>
      <c r="Y255" s="1"/>
      <c r="Z255" s="1"/>
      <c r="AA255" s="1"/>
      <c r="AB255" s="1"/>
      <c r="AC255" s="1"/>
      <c r="AD255" s="1"/>
    </row>
    <row r="256" spans="1:30" x14ac:dyDescent="0.35">
      <c r="A256" s="1"/>
      <c r="B256" s="1"/>
      <c r="C256" s="1"/>
      <c r="D256" s="1"/>
      <c r="E256" s="1"/>
      <c r="F256" s="1"/>
      <c r="G256" s="1"/>
      <c r="H256" s="1"/>
      <c r="I256" s="1"/>
      <c r="J256" s="1"/>
      <c r="K256" s="1"/>
      <c r="L256" s="77" t="str">
        <f t="shared" si="3"/>
        <v>Yes</v>
      </c>
      <c r="M256" s="4"/>
      <c r="N256" s="4"/>
      <c r="O256" s="77" t="str">
        <f>IF(OR(A256="", M256=""), "",
   IF(AND(
         M256 &lt;= 'County Names to hide (2)'!$D$2,
         OR(N256="", N256 &gt;= 'County Names to hide (2)'!$C$2)
      ),
      "Yes",
      "No"
   )
)</f>
        <v/>
      </c>
      <c r="P256" s="4"/>
      <c r="Q256" s="4"/>
      <c r="R256" s="4"/>
      <c r="S256" s="4"/>
      <c r="T256" s="77" t="str">
        <f>IF(Outcomes!M256="","",
   IF(AND(Outcomes!N256&lt;&gt;"",Outcomes!N256&lt;'County Names to hide (2)'!$C$2),0,
      ROUND((MIN(IF(Outcomes!N256="", 'County Names to hide (2)'!$D$2, Outcomes!N256),'County Names to hide (2)'!$D$2)-Outcomes!M256)/30,1)))</f>
        <v/>
      </c>
      <c r="U256" s="77" t="str">
        <f>IF(Outcomes!C256="", "", DATEDIF(Outcomes!C256, 'County Names to hide (2)'!$D$2, "m"))</f>
        <v/>
      </c>
      <c r="V256" s="77" t="str">
        <f>IF(OR(A256="", M256="", N256=""), "",
   IF(AND(
         N256 &gt;= 'County Names to hide (2)'!$C$2,
         N256 &lt;= 'County Names to hide (2)'!$D$2
      ),
      "Yes",
      "No"
   )
)</f>
        <v/>
      </c>
      <c r="W256" s="1"/>
      <c r="X256" s="1"/>
      <c r="Y256" s="1"/>
      <c r="Z256" s="1"/>
      <c r="AA256" s="1"/>
      <c r="AB256" s="1"/>
      <c r="AC256" s="1"/>
      <c r="AD256" s="1"/>
    </row>
    <row r="257" spans="1:30" x14ac:dyDescent="0.35">
      <c r="A257" s="1"/>
      <c r="B257" s="1"/>
      <c r="C257" s="1"/>
      <c r="D257" s="1"/>
      <c r="E257" s="1"/>
      <c r="F257" s="1"/>
      <c r="G257" s="1"/>
      <c r="H257" s="1"/>
      <c r="I257" s="1"/>
      <c r="J257" s="1"/>
      <c r="K257" s="1"/>
      <c r="L257" s="77" t="str">
        <f t="shared" si="3"/>
        <v>Yes</v>
      </c>
      <c r="M257" s="4"/>
      <c r="N257" s="4"/>
      <c r="O257" s="77" t="str">
        <f>IF(OR(A257="", M257=""), "",
   IF(AND(
         M257 &lt;= 'County Names to hide (2)'!$D$2,
         OR(N257="", N257 &gt;= 'County Names to hide (2)'!$C$2)
      ),
      "Yes",
      "No"
   )
)</f>
        <v/>
      </c>
      <c r="P257" s="4"/>
      <c r="Q257" s="4"/>
      <c r="R257" s="4"/>
      <c r="S257" s="4"/>
      <c r="T257" s="77" t="str">
        <f>IF(Outcomes!M257="","",
   IF(AND(Outcomes!N257&lt;&gt;"",Outcomes!N257&lt;'County Names to hide (2)'!$C$2),0,
      ROUND((MIN(IF(Outcomes!N257="", 'County Names to hide (2)'!$D$2, Outcomes!N257),'County Names to hide (2)'!$D$2)-Outcomes!M257)/30,1)))</f>
        <v/>
      </c>
      <c r="U257" s="77" t="str">
        <f>IF(Outcomes!C257="", "", DATEDIF(Outcomes!C257, 'County Names to hide (2)'!$D$2, "m"))</f>
        <v/>
      </c>
      <c r="V257" s="77" t="str">
        <f>IF(OR(A257="", M257="", N257=""), "",
   IF(AND(
         N257 &gt;= 'County Names to hide (2)'!$C$2,
         N257 &lt;= 'County Names to hide (2)'!$D$2
      ),
      "Yes",
      "No"
   )
)</f>
        <v/>
      </c>
      <c r="W257" s="1"/>
      <c r="X257" s="1"/>
      <c r="Y257" s="1"/>
      <c r="Z257" s="1"/>
      <c r="AA257" s="1"/>
      <c r="AB257" s="1"/>
      <c r="AC257" s="1"/>
      <c r="AD257" s="1"/>
    </row>
    <row r="258" spans="1:30" x14ac:dyDescent="0.35">
      <c r="A258" s="1"/>
      <c r="B258" s="1"/>
      <c r="C258" s="1"/>
      <c r="D258" s="1"/>
      <c r="E258" s="1"/>
      <c r="F258" s="1"/>
      <c r="G258" s="1"/>
      <c r="H258" s="1"/>
      <c r="I258" s="1"/>
      <c r="J258" s="1"/>
      <c r="K258" s="1"/>
      <c r="L258" s="77" t="str">
        <f t="shared" si="3"/>
        <v>Yes</v>
      </c>
      <c r="M258" s="4"/>
      <c r="N258" s="4"/>
      <c r="O258" s="77" t="str">
        <f>IF(OR(A258="", M258=""), "",
   IF(AND(
         M258 &lt;= 'County Names to hide (2)'!$D$2,
         OR(N258="", N258 &gt;= 'County Names to hide (2)'!$C$2)
      ),
      "Yes",
      "No"
   )
)</f>
        <v/>
      </c>
      <c r="P258" s="4"/>
      <c r="Q258" s="4"/>
      <c r="R258" s="4"/>
      <c r="S258" s="4"/>
      <c r="T258" s="77" t="str">
        <f>IF(Outcomes!M258="","",
   IF(AND(Outcomes!N258&lt;&gt;"",Outcomes!N258&lt;'County Names to hide (2)'!$C$2),0,
      ROUND((MIN(IF(Outcomes!N258="", 'County Names to hide (2)'!$D$2, Outcomes!N258),'County Names to hide (2)'!$D$2)-Outcomes!M258)/30,1)))</f>
        <v/>
      </c>
      <c r="U258" s="77" t="str">
        <f>IF(Outcomes!C258="", "", DATEDIF(Outcomes!C258, 'County Names to hide (2)'!$D$2, "m"))</f>
        <v/>
      </c>
      <c r="V258" s="77" t="str">
        <f>IF(OR(A258="", M258="", N258=""), "",
   IF(AND(
         N258 &gt;= 'County Names to hide (2)'!$C$2,
         N258 &lt;= 'County Names to hide (2)'!$D$2
      ),
      "Yes",
      "No"
   )
)</f>
        <v/>
      </c>
      <c r="W258" s="1"/>
      <c r="X258" s="1"/>
      <c r="Y258" s="1"/>
      <c r="Z258" s="1"/>
      <c r="AA258" s="1"/>
      <c r="AB258" s="1"/>
      <c r="AC258" s="1"/>
      <c r="AD258" s="1"/>
    </row>
    <row r="259" spans="1:30" x14ac:dyDescent="0.35">
      <c r="A259" s="1"/>
      <c r="B259" s="1"/>
      <c r="C259" s="1"/>
      <c r="D259" s="1"/>
      <c r="E259" s="1"/>
      <c r="F259" s="1"/>
      <c r="G259" s="1"/>
      <c r="H259" s="1"/>
      <c r="I259" s="1"/>
      <c r="J259" s="1"/>
      <c r="K259" s="1"/>
      <c r="L259" s="77" t="str">
        <f t="shared" si="3"/>
        <v>Yes</v>
      </c>
      <c r="M259" s="4"/>
      <c r="N259" s="4"/>
      <c r="O259" s="77" t="str">
        <f>IF(OR(A259="", M259=""), "",
   IF(AND(
         M259 &lt;= 'County Names to hide (2)'!$D$2,
         OR(N259="", N259 &gt;= 'County Names to hide (2)'!$C$2)
      ),
      "Yes",
      "No"
   )
)</f>
        <v/>
      </c>
      <c r="P259" s="4"/>
      <c r="Q259" s="4"/>
      <c r="R259" s="4"/>
      <c r="S259" s="4"/>
      <c r="T259" s="77" t="str">
        <f>IF(Outcomes!M259="","",
   IF(AND(Outcomes!N259&lt;&gt;"",Outcomes!N259&lt;'County Names to hide (2)'!$C$2),0,
      ROUND((MIN(IF(Outcomes!N259="", 'County Names to hide (2)'!$D$2, Outcomes!N259),'County Names to hide (2)'!$D$2)-Outcomes!M259)/30,1)))</f>
        <v/>
      </c>
      <c r="U259" s="77" t="str">
        <f>IF(Outcomes!C259="", "", DATEDIF(Outcomes!C259, 'County Names to hide (2)'!$D$2, "m"))</f>
        <v/>
      </c>
      <c r="V259" s="77" t="str">
        <f>IF(OR(A259="", M259="", N259=""), "",
   IF(AND(
         N259 &gt;= 'County Names to hide (2)'!$C$2,
         N259 &lt;= 'County Names to hide (2)'!$D$2
      ),
      "Yes",
      "No"
   )
)</f>
        <v/>
      </c>
      <c r="W259" s="1"/>
      <c r="X259" s="1"/>
      <c r="Y259" s="1"/>
      <c r="Z259" s="1"/>
      <c r="AA259" s="1"/>
      <c r="AB259" s="1"/>
      <c r="AC259" s="1"/>
      <c r="AD259" s="1"/>
    </row>
    <row r="260" spans="1:30" x14ac:dyDescent="0.35">
      <c r="A260" s="1"/>
      <c r="B260" s="1"/>
      <c r="C260" s="1"/>
      <c r="D260" s="1"/>
      <c r="E260" s="1"/>
      <c r="F260" s="1"/>
      <c r="G260" s="1"/>
      <c r="H260" s="1"/>
      <c r="I260" s="1"/>
      <c r="J260" s="1"/>
      <c r="K260" s="1"/>
      <c r="L260" s="77" t="str">
        <f t="shared" si="3"/>
        <v>Yes</v>
      </c>
      <c r="M260" s="4"/>
      <c r="N260" s="4"/>
      <c r="O260" s="77" t="str">
        <f>IF(OR(A260="", M260=""), "",
   IF(AND(
         M260 &lt;= 'County Names to hide (2)'!$D$2,
         OR(N260="", N260 &gt;= 'County Names to hide (2)'!$C$2)
      ),
      "Yes",
      "No"
   )
)</f>
        <v/>
      </c>
      <c r="P260" s="4"/>
      <c r="Q260" s="4"/>
      <c r="R260" s="4"/>
      <c r="S260" s="4"/>
      <c r="T260" s="77" t="str">
        <f>IF(Outcomes!M260="","",
   IF(AND(Outcomes!N260&lt;&gt;"",Outcomes!N260&lt;'County Names to hide (2)'!$C$2),0,
      ROUND((MIN(IF(Outcomes!N260="", 'County Names to hide (2)'!$D$2, Outcomes!N260),'County Names to hide (2)'!$D$2)-Outcomes!M260)/30,1)))</f>
        <v/>
      </c>
      <c r="U260" s="77" t="str">
        <f>IF(Outcomes!C260="", "", DATEDIF(Outcomes!C260, 'County Names to hide (2)'!$D$2, "m"))</f>
        <v/>
      </c>
      <c r="V260" s="77" t="str">
        <f>IF(OR(A260="", M260="", N260=""), "",
   IF(AND(
         N260 &gt;= 'County Names to hide (2)'!$C$2,
         N260 &lt;= 'County Names to hide (2)'!$D$2
      ),
      "Yes",
      "No"
   )
)</f>
        <v/>
      </c>
      <c r="W260" s="1"/>
      <c r="X260" s="1"/>
      <c r="Y260" s="1"/>
      <c r="Z260" s="1"/>
      <c r="AA260" s="1"/>
      <c r="AB260" s="1"/>
      <c r="AC260" s="1"/>
      <c r="AD260" s="1"/>
    </row>
    <row r="261" spans="1:30" x14ac:dyDescent="0.35">
      <c r="A261" s="1"/>
      <c r="B261" s="1"/>
      <c r="C261" s="1"/>
      <c r="D261" s="1"/>
      <c r="E261" s="1"/>
      <c r="F261" s="1"/>
      <c r="G261" s="1"/>
      <c r="H261" s="1"/>
      <c r="I261" s="1"/>
      <c r="J261" s="1"/>
      <c r="K261" s="1"/>
      <c r="L261" s="77" t="str">
        <f t="shared" ref="L261:L324" si="4">IF(COUNTIF(F262:K262, "Yes")&gt;0, "No", "Yes")</f>
        <v>Yes</v>
      </c>
      <c r="M261" s="4"/>
      <c r="N261" s="4"/>
      <c r="O261" s="77" t="str">
        <f>IF(OR(A261="", M261=""), "",
   IF(AND(
         M261 &lt;= 'County Names to hide (2)'!$D$2,
         OR(N261="", N261 &gt;= 'County Names to hide (2)'!$C$2)
      ),
      "Yes",
      "No"
   )
)</f>
        <v/>
      </c>
      <c r="P261" s="4"/>
      <c r="Q261" s="4"/>
      <c r="R261" s="4"/>
      <c r="S261" s="4"/>
      <c r="T261" s="77" t="str">
        <f>IF(Outcomes!M261="","",
   IF(AND(Outcomes!N261&lt;&gt;"",Outcomes!N261&lt;'County Names to hide (2)'!$C$2),0,
      ROUND((MIN(IF(Outcomes!N261="", 'County Names to hide (2)'!$D$2, Outcomes!N261),'County Names to hide (2)'!$D$2)-Outcomes!M261)/30,1)))</f>
        <v/>
      </c>
      <c r="U261" s="77" t="str">
        <f>IF(Outcomes!C261="", "", DATEDIF(Outcomes!C261, 'County Names to hide (2)'!$D$2, "m"))</f>
        <v/>
      </c>
      <c r="V261" s="77" t="str">
        <f>IF(OR(A261="", M261="", N261=""), "",
   IF(AND(
         N261 &gt;= 'County Names to hide (2)'!$C$2,
         N261 &lt;= 'County Names to hide (2)'!$D$2
      ),
      "Yes",
      "No"
   )
)</f>
        <v/>
      </c>
      <c r="W261" s="1"/>
      <c r="X261" s="1"/>
      <c r="Y261" s="1"/>
      <c r="Z261" s="1"/>
      <c r="AA261" s="1"/>
      <c r="AB261" s="1"/>
      <c r="AC261" s="1"/>
      <c r="AD261" s="1"/>
    </row>
    <row r="262" spans="1:30" x14ac:dyDescent="0.35">
      <c r="A262" s="1"/>
      <c r="B262" s="1"/>
      <c r="C262" s="1"/>
      <c r="D262" s="1"/>
      <c r="E262" s="1"/>
      <c r="F262" s="1"/>
      <c r="G262" s="1"/>
      <c r="H262" s="1"/>
      <c r="I262" s="1"/>
      <c r="J262" s="1"/>
      <c r="K262" s="1"/>
      <c r="L262" s="77" t="str">
        <f t="shared" si="4"/>
        <v>Yes</v>
      </c>
      <c r="M262" s="4"/>
      <c r="N262" s="4"/>
      <c r="O262" s="77" t="str">
        <f>IF(OR(A262="", M262=""), "",
   IF(AND(
         M262 &lt;= 'County Names to hide (2)'!$D$2,
         OR(N262="", N262 &gt;= 'County Names to hide (2)'!$C$2)
      ),
      "Yes",
      "No"
   )
)</f>
        <v/>
      </c>
      <c r="P262" s="4"/>
      <c r="Q262" s="4"/>
      <c r="R262" s="4"/>
      <c r="S262" s="4"/>
      <c r="T262" s="77" t="str">
        <f>IF(Outcomes!M262="","",
   IF(AND(Outcomes!N262&lt;&gt;"",Outcomes!N262&lt;'County Names to hide (2)'!$C$2),0,
      ROUND((MIN(IF(Outcomes!N262="", 'County Names to hide (2)'!$D$2, Outcomes!N262),'County Names to hide (2)'!$D$2)-Outcomes!M262)/30,1)))</f>
        <v/>
      </c>
      <c r="U262" s="77" t="str">
        <f>IF(Outcomes!C262="", "", DATEDIF(Outcomes!C262, 'County Names to hide (2)'!$D$2, "m"))</f>
        <v/>
      </c>
      <c r="V262" s="77" t="str">
        <f>IF(OR(A262="", M262="", N262=""), "",
   IF(AND(
         N262 &gt;= 'County Names to hide (2)'!$C$2,
         N262 &lt;= 'County Names to hide (2)'!$D$2
      ),
      "Yes",
      "No"
   )
)</f>
        <v/>
      </c>
      <c r="W262" s="1"/>
      <c r="X262" s="1"/>
      <c r="Y262" s="1"/>
      <c r="Z262" s="1"/>
      <c r="AA262" s="1"/>
      <c r="AB262" s="1"/>
      <c r="AC262" s="1"/>
      <c r="AD262" s="1"/>
    </row>
    <row r="263" spans="1:30" x14ac:dyDescent="0.35">
      <c r="A263" s="1"/>
      <c r="B263" s="1"/>
      <c r="C263" s="1"/>
      <c r="D263" s="1"/>
      <c r="E263" s="1"/>
      <c r="F263" s="1"/>
      <c r="G263" s="1"/>
      <c r="H263" s="1"/>
      <c r="I263" s="1"/>
      <c r="J263" s="1"/>
      <c r="K263" s="1"/>
      <c r="L263" s="77" t="str">
        <f t="shared" si="4"/>
        <v>Yes</v>
      </c>
      <c r="M263" s="4"/>
      <c r="N263" s="4"/>
      <c r="O263" s="77" t="str">
        <f>IF(OR(A263="", M263=""), "",
   IF(AND(
         M263 &lt;= 'County Names to hide (2)'!$D$2,
         OR(N263="", N263 &gt;= 'County Names to hide (2)'!$C$2)
      ),
      "Yes",
      "No"
   )
)</f>
        <v/>
      </c>
      <c r="P263" s="4"/>
      <c r="Q263" s="4"/>
      <c r="R263" s="4"/>
      <c r="S263" s="4"/>
      <c r="T263" s="77" t="str">
        <f>IF(Outcomes!M263="","",
   IF(AND(Outcomes!N263&lt;&gt;"",Outcomes!N263&lt;'County Names to hide (2)'!$C$2),0,
      ROUND((MIN(IF(Outcomes!N263="", 'County Names to hide (2)'!$D$2, Outcomes!N263),'County Names to hide (2)'!$D$2)-Outcomes!M263)/30,1)))</f>
        <v/>
      </c>
      <c r="U263" s="77" t="str">
        <f>IF(Outcomes!C263="", "", DATEDIF(Outcomes!C263, 'County Names to hide (2)'!$D$2, "m"))</f>
        <v/>
      </c>
      <c r="V263" s="77" t="str">
        <f>IF(OR(A263="", M263="", N263=""), "",
   IF(AND(
         N263 &gt;= 'County Names to hide (2)'!$C$2,
         N263 &lt;= 'County Names to hide (2)'!$D$2
      ),
      "Yes",
      "No"
   )
)</f>
        <v/>
      </c>
      <c r="W263" s="1"/>
      <c r="X263" s="1"/>
      <c r="Y263" s="1"/>
      <c r="Z263" s="1"/>
      <c r="AA263" s="1"/>
      <c r="AB263" s="1"/>
      <c r="AC263" s="1"/>
      <c r="AD263" s="1"/>
    </row>
    <row r="264" spans="1:30" x14ac:dyDescent="0.35">
      <c r="A264" s="1"/>
      <c r="B264" s="1"/>
      <c r="C264" s="1"/>
      <c r="D264" s="1"/>
      <c r="E264" s="1"/>
      <c r="F264" s="1"/>
      <c r="G264" s="1"/>
      <c r="H264" s="1"/>
      <c r="I264" s="1"/>
      <c r="J264" s="1"/>
      <c r="K264" s="1"/>
      <c r="L264" s="77" t="str">
        <f t="shared" si="4"/>
        <v>Yes</v>
      </c>
      <c r="M264" s="4"/>
      <c r="N264" s="4"/>
      <c r="O264" s="77" t="str">
        <f>IF(OR(A264="", M264=""), "",
   IF(AND(
         M264 &lt;= 'County Names to hide (2)'!$D$2,
         OR(N264="", N264 &gt;= 'County Names to hide (2)'!$C$2)
      ),
      "Yes",
      "No"
   )
)</f>
        <v/>
      </c>
      <c r="P264" s="4"/>
      <c r="Q264" s="4"/>
      <c r="R264" s="4"/>
      <c r="S264" s="4"/>
      <c r="T264" s="77" t="str">
        <f>IF(Outcomes!M264="","",
   IF(AND(Outcomes!N264&lt;&gt;"",Outcomes!N264&lt;'County Names to hide (2)'!$C$2),0,
      ROUND((MIN(IF(Outcomes!N264="", 'County Names to hide (2)'!$D$2, Outcomes!N264),'County Names to hide (2)'!$D$2)-Outcomes!M264)/30,1)))</f>
        <v/>
      </c>
      <c r="U264" s="77" t="str">
        <f>IF(Outcomes!C264="", "", DATEDIF(Outcomes!C264, 'County Names to hide (2)'!$D$2, "m"))</f>
        <v/>
      </c>
      <c r="V264" s="77" t="str">
        <f>IF(OR(A264="", M264="", N264=""), "",
   IF(AND(
         N264 &gt;= 'County Names to hide (2)'!$C$2,
         N264 &lt;= 'County Names to hide (2)'!$D$2
      ),
      "Yes",
      "No"
   )
)</f>
        <v/>
      </c>
      <c r="W264" s="1"/>
      <c r="X264" s="1"/>
      <c r="Y264" s="1"/>
      <c r="Z264" s="1"/>
      <c r="AA264" s="1"/>
      <c r="AB264" s="1"/>
      <c r="AC264" s="1"/>
      <c r="AD264" s="1"/>
    </row>
    <row r="265" spans="1:30" x14ac:dyDescent="0.35">
      <c r="A265" s="1"/>
      <c r="B265" s="1"/>
      <c r="C265" s="1"/>
      <c r="D265" s="1"/>
      <c r="E265" s="1"/>
      <c r="F265" s="1"/>
      <c r="G265" s="1"/>
      <c r="H265" s="1"/>
      <c r="I265" s="1"/>
      <c r="J265" s="1"/>
      <c r="K265" s="1"/>
      <c r="L265" s="77" t="str">
        <f t="shared" si="4"/>
        <v>Yes</v>
      </c>
      <c r="M265" s="4"/>
      <c r="N265" s="4"/>
      <c r="O265" s="77" t="str">
        <f>IF(OR(A265="", M265=""), "",
   IF(AND(
         M265 &lt;= 'County Names to hide (2)'!$D$2,
         OR(N265="", N265 &gt;= 'County Names to hide (2)'!$C$2)
      ),
      "Yes",
      "No"
   )
)</f>
        <v/>
      </c>
      <c r="P265" s="4"/>
      <c r="Q265" s="4"/>
      <c r="R265" s="4"/>
      <c r="S265" s="4"/>
      <c r="T265" s="77" t="str">
        <f>IF(Outcomes!M265="","",
   IF(AND(Outcomes!N265&lt;&gt;"",Outcomes!N265&lt;'County Names to hide (2)'!$C$2),0,
      ROUND((MIN(IF(Outcomes!N265="", 'County Names to hide (2)'!$D$2, Outcomes!N265),'County Names to hide (2)'!$D$2)-Outcomes!M265)/30,1)))</f>
        <v/>
      </c>
      <c r="U265" s="77" t="str">
        <f>IF(Outcomes!C265="", "", DATEDIF(Outcomes!C265, 'County Names to hide (2)'!$D$2, "m"))</f>
        <v/>
      </c>
      <c r="V265" s="77" t="str">
        <f>IF(OR(A265="", M265="", N265=""), "",
   IF(AND(
         N265 &gt;= 'County Names to hide (2)'!$C$2,
         N265 &lt;= 'County Names to hide (2)'!$D$2
      ),
      "Yes",
      "No"
   )
)</f>
        <v/>
      </c>
      <c r="W265" s="1"/>
      <c r="X265" s="1"/>
      <c r="Y265" s="1"/>
      <c r="Z265" s="1"/>
      <c r="AA265" s="1"/>
      <c r="AB265" s="1"/>
      <c r="AC265" s="1"/>
      <c r="AD265" s="1"/>
    </row>
    <row r="266" spans="1:30" x14ac:dyDescent="0.35">
      <c r="A266" s="1"/>
      <c r="B266" s="1"/>
      <c r="C266" s="1"/>
      <c r="D266" s="1"/>
      <c r="E266" s="1"/>
      <c r="F266" s="1"/>
      <c r="G266" s="1"/>
      <c r="H266" s="1"/>
      <c r="I266" s="1"/>
      <c r="J266" s="1"/>
      <c r="K266" s="1"/>
      <c r="L266" s="77" t="str">
        <f t="shared" si="4"/>
        <v>Yes</v>
      </c>
      <c r="M266" s="4"/>
      <c r="N266" s="4"/>
      <c r="O266" s="77" t="str">
        <f>IF(OR(A266="", M266=""), "",
   IF(AND(
         M266 &lt;= 'County Names to hide (2)'!$D$2,
         OR(N266="", N266 &gt;= 'County Names to hide (2)'!$C$2)
      ),
      "Yes",
      "No"
   )
)</f>
        <v/>
      </c>
      <c r="P266" s="4"/>
      <c r="Q266" s="4"/>
      <c r="R266" s="4"/>
      <c r="S266" s="4"/>
      <c r="T266" s="77" t="str">
        <f>IF(Outcomes!M266="","",
   IF(AND(Outcomes!N266&lt;&gt;"",Outcomes!N266&lt;'County Names to hide (2)'!$C$2),0,
      ROUND((MIN(IF(Outcomes!N266="", 'County Names to hide (2)'!$D$2, Outcomes!N266),'County Names to hide (2)'!$D$2)-Outcomes!M266)/30,1)))</f>
        <v/>
      </c>
      <c r="U266" s="77" t="str">
        <f>IF(Outcomes!C266="", "", DATEDIF(Outcomes!C266, 'County Names to hide (2)'!$D$2, "m"))</f>
        <v/>
      </c>
      <c r="V266" s="77" t="str">
        <f>IF(OR(A266="", M266="", N266=""), "",
   IF(AND(
         N266 &gt;= 'County Names to hide (2)'!$C$2,
         N266 &lt;= 'County Names to hide (2)'!$D$2
      ),
      "Yes",
      "No"
   )
)</f>
        <v/>
      </c>
      <c r="W266" s="1"/>
      <c r="X266" s="1"/>
      <c r="Y266" s="1"/>
      <c r="Z266" s="1"/>
      <c r="AA266" s="1"/>
      <c r="AB266" s="1"/>
      <c r="AC266" s="1"/>
      <c r="AD266" s="1"/>
    </row>
    <row r="267" spans="1:30" x14ac:dyDescent="0.35">
      <c r="A267" s="1"/>
      <c r="B267" s="1"/>
      <c r="C267" s="1"/>
      <c r="D267" s="1"/>
      <c r="E267" s="1"/>
      <c r="F267" s="1"/>
      <c r="G267" s="1"/>
      <c r="H267" s="1"/>
      <c r="I267" s="1"/>
      <c r="J267" s="1"/>
      <c r="K267" s="1"/>
      <c r="L267" s="77" t="str">
        <f t="shared" si="4"/>
        <v>Yes</v>
      </c>
      <c r="M267" s="4"/>
      <c r="N267" s="4"/>
      <c r="O267" s="77" t="str">
        <f>IF(OR(A267="", M267=""), "",
   IF(AND(
         M267 &lt;= 'County Names to hide (2)'!$D$2,
         OR(N267="", N267 &gt;= 'County Names to hide (2)'!$C$2)
      ),
      "Yes",
      "No"
   )
)</f>
        <v/>
      </c>
      <c r="P267" s="4"/>
      <c r="Q267" s="4"/>
      <c r="R267" s="4"/>
      <c r="S267" s="4"/>
      <c r="T267" s="77" t="str">
        <f>IF(Outcomes!M267="","",
   IF(AND(Outcomes!N267&lt;&gt;"",Outcomes!N267&lt;'County Names to hide (2)'!$C$2),0,
      ROUND((MIN(IF(Outcomes!N267="", 'County Names to hide (2)'!$D$2, Outcomes!N267),'County Names to hide (2)'!$D$2)-Outcomes!M267)/30,1)))</f>
        <v/>
      </c>
      <c r="U267" s="77" t="str">
        <f>IF(Outcomes!C267="", "", DATEDIF(Outcomes!C267, 'County Names to hide (2)'!$D$2, "m"))</f>
        <v/>
      </c>
      <c r="V267" s="77" t="str">
        <f>IF(OR(A267="", M267="", N267=""), "",
   IF(AND(
         N267 &gt;= 'County Names to hide (2)'!$C$2,
         N267 &lt;= 'County Names to hide (2)'!$D$2
      ),
      "Yes",
      "No"
   )
)</f>
        <v/>
      </c>
      <c r="W267" s="1"/>
      <c r="X267" s="1"/>
      <c r="Y267" s="1"/>
      <c r="Z267" s="1"/>
      <c r="AA267" s="1"/>
      <c r="AB267" s="1"/>
      <c r="AC267" s="1"/>
      <c r="AD267" s="1"/>
    </row>
    <row r="268" spans="1:30" x14ac:dyDescent="0.35">
      <c r="A268" s="1"/>
      <c r="B268" s="1"/>
      <c r="C268" s="1"/>
      <c r="D268" s="1"/>
      <c r="E268" s="1"/>
      <c r="F268" s="1"/>
      <c r="G268" s="1"/>
      <c r="H268" s="1"/>
      <c r="I268" s="1"/>
      <c r="J268" s="1"/>
      <c r="K268" s="1"/>
      <c r="L268" s="77" t="str">
        <f t="shared" si="4"/>
        <v>Yes</v>
      </c>
      <c r="M268" s="4"/>
      <c r="N268" s="4"/>
      <c r="O268" s="77" t="str">
        <f>IF(OR(A268="", M268=""), "",
   IF(AND(
         M268 &lt;= 'County Names to hide (2)'!$D$2,
         OR(N268="", N268 &gt;= 'County Names to hide (2)'!$C$2)
      ),
      "Yes",
      "No"
   )
)</f>
        <v/>
      </c>
      <c r="P268" s="4"/>
      <c r="Q268" s="4"/>
      <c r="R268" s="4"/>
      <c r="S268" s="4"/>
      <c r="T268" s="77" t="str">
        <f>IF(Outcomes!M268="","",
   IF(AND(Outcomes!N268&lt;&gt;"",Outcomes!N268&lt;'County Names to hide (2)'!$C$2),0,
      ROUND((MIN(IF(Outcomes!N268="", 'County Names to hide (2)'!$D$2, Outcomes!N268),'County Names to hide (2)'!$D$2)-Outcomes!M268)/30,1)))</f>
        <v/>
      </c>
      <c r="U268" s="77" t="str">
        <f>IF(Outcomes!C268="", "", DATEDIF(Outcomes!C268, 'County Names to hide (2)'!$D$2, "m"))</f>
        <v/>
      </c>
      <c r="V268" s="77" t="str">
        <f>IF(OR(A268="", M268="", N268=""), "",
   IF(AND(
         N268 &gt;= 'County Names to hide (2)'!$C$2,
         N268 &lt;= 'County Names to hide (2)'!$D$2
      ),
      "Yes",
      "No"
   )
)</f>
        <v/>
      </c>
      <c r="W268" s="1"/>
      <c r="X268" s="1"/>
      <c r="Y268" s="1"/>
      <c r="Z268" s="1"/>
      <c r="AA268" s="1"/>
      <c r="AB268" s="1"/>
      <c r="AC268" s="1"/>
      <c r="AD268" s="1"/>
    </row>
    <row r="269" spans="1:30" x14ac:dyDescent="0.35">
      <c r="A269" s="1"/>
      <c r="B269" s="1"/>
      <c r="C269" s="1"/>
      <c r="D269" s="1"/>
      <c r="E269" s="1"/>
      <c r="F269" s="1"/>
      <c r="G269" s="1"/>
      <c r="H269" s="1"/>
      <c r="I269" s="1"/>
      <c r="J269" s="1"/>
      <c r="K269" s="1"/>
      <c r="L269" s="77" t="str">
        <f t="shared" si="4"/>
        <v>Yes</v>
      </c>
      <c r="M269" s="4"/>
      <c r="N269" s="4"/>
      <c r="O269" s="77" t="str">
        <f>IF(OR(A269="", M269=""), "",
   IF(AND(
         M269 &lt;= 'County Names to hide (2)'!$D$2,
         OR(N269="", N269 &gt;= 'County Names to hide (2)'!$C$2)
      ),
      "Yes",
      "No"
   )
)</f>
        <v/>
      </c>
      <c r="P269" s="4"/>
      <c r="Q269" s="4"/>
      <c r="R269" s="4"/>
      <c r="S269" s="4"/>
      <c r="T269" s="77" t="str">
        <f>IF(Outcomes!M269="","",
   IF(AND(Outcomes!N269&lt;&gt;"",Outcomes!N269&lt;'County Names to hide (2)'!$C$2),0,
      ROUND((MIN(IF(Outcomes!N269="", 'County Names to hide (2)'!$D$2, Outcomes!N269),'County Names to hide (2)'!$D$2)-Outcomes!M269)/30,1)))</f>
        <v/>
      </c>
      <c r="U269" s="77" t="str">
        <f>IF(Outcomes!C269="", "", DATEDIF(Outcomes!C269, 'County Names to hide (2)'!$D$2, "m"))</f>
        <v/>
      </c>
      <c r="V269" s="77" t="str">
        <f>IF(OR(A269="", M269="", N269=""), "",
   IF(AND(
         N269 &gt;= 'County Names to hide (2)'!$C$2,
         N269 &lt;= 'County Names to hide (2)'!$D$2
      ),
      "Yes",
      "No"
   )
)</f>
        <v/>
      </c>
      <c r="W269" s="1"/>
      <c r="X269" s="1"/>
      <c r="Y269" s="1"/>
      <c r="Z269" s="1"/>
      <c r="AA269" s="1"/>
      <c r="AB269" s="1"/>
      <c r="AC269" s="1"/>
      <c r="AD269" s="1"/>
    </row>
    <row r="270" spans="1:30" x14ac:dyDescent="0.35">
      <c r="A270" s="1"/>
      <c r="B270" s="1"/>
      <c r="C270" s="1"/>
      <c r="D270" s="1"/>
      <c r="E270" s="1"/>
      <c r="F270" s="1"/>
      <c r="G270" s="1"/>
      <c r="H270" s="1"/>
      <c r="I270" s="1"/>
      <c r="J270" s="1"/>
      <c r="K270" s="1"/>
      <c r="L270" s="77" t="str">
        <f t="shared" si="4"/>
        <v>Yes</v>
      </c>
      <c r="M270" s="4"/>
      <c r="N270" s="4"/>
      <c r="O270" s="77" t="str">
        <f>IF(OR(A270="", M270=""), "",
   IF(AND(
         M270 &lt;= 'County Names to hide (2)'!$D$2,
         OR(N270="", N270 &gt;= 'County Names to hide (2)'!$C$2)
      ),
      "Yes",
      "No"
   )
)</f>
        <v/>
      </c>
      <c r="P270" s="4"/>
      <c r="Q270" s="4"/>
      <c r="R270" s="4"/>
      <c r="S270" s="4"/>
      <c r="T270" s="77" t="str">
        <f>IF(Outcomes!M270="","",
   IF(AND(Outcomes!N270&lt;&gt;"",Outcomes!N270&lt;'County Names to hide (2)'!$C$2),0,
      ROUND((MIN(IF(Outcomes!N270="", 'County Names to hide (2)'!$D$2, Outcomes!N270),'County Names to hide (2)'!$D$2)-Outcomes!M270)/30,1)))</f>
        <v/>
      </c>
      <c r="U270" s="77" t="str">
        <f>IF(Outcomes!C270="", "", DATEDIF(Outcomes!C270, 'County Names to hide (2)'!$D$2, "m"))</f>
        <v/>
      </c>
      <c r="V270" s="77" t="str">
        <f>IF(OR(A270="", M270="", N270=""), "",
   IF(AND(
         N270 &gt;= 'County Names to hide (2)'!$C$2,
         N270 &lt;= 'County Names to hide (2)'!$D$2
      ),
      "Yes",
      "No"
   )
)</f>
        <v/>
      </c>
      <c r="W270" s="1"/>
      <c r="X270" s="1"/>
      <c r="Y270" s="1"/>
      <c r="Z270" s="1"/>
      <c r="AA270" s="1"/>
      <c r="AB270" s="1"/>
      <c r="AC270" s="1"/>
      <c r="AD270" s="1"/>
    </row>
    <row r="271" spans="1:30" x14ac:dyDescent="0.35">
      <c r="A271" s="1"/>
      <c r="B271" s="1"/>
      <c r="C271" s="1"/>
      <c r="D271" s="1"/>
      <c r="E271" s="1"/>
      <c r="F271" s="1"/>
      <c r="G271" s="1"/>
      <c r="H271" s="1"/>
      <c r="I271" s="1"/>
      <c r="J271" s="1"/>
      <c r="K271" s="1"/>
      <c r="L271" s="77" t="str">
        <f t="shared" si="4"/>
        <v>Yes</v>
      </c>
      <c r="M271" s="4"/>
      <c r="N271" s="4"/>
      <c r="O271" s="77" t="str">
        <f>IF(OR(A271="", M271=""), "",
   IF(AND(
         M271 &lt;= 'County Names to hide (2)'!$D$2,
         OR(N271="", N271 &gt;= 'County Names to hide (2)'!$C$2)
      ),
      "Yes",
      "No"
   )
)</f>
        <v/>
      </c>
      <c r="P271" s="4"/>
      <c r="Q271" s="4"/>
      <c r="R271" s="4"/>
      <c r="S271" s="4"/>
      <c r="T271" s="77" t="str">
        <f>IF(Outcomes!M271="","",
   IF(AND(Outcomes!N271&lt;&gt;"",Outcomes!N271&lt;'County Names to hide (2)'!$C$2),0,
      ROUND((MIN(IF(Outcomes!N271="", 'County Names to hide (2)'!$D$2, Outcomes!N271),'County Names to hide (2)'!$D$2)-Outcomes!M271)/30,1)))</f>
        <v/>
      </c>
      <c r="U271" s="77" t="str">
        <f>IF(Outcomes!C271="", "", DATEDIF(Outcomes!C271, 'County Names to hide (2)'!$D$2, "m"))</f>
        <v/>
      </c>
      <c r="V271" s="77" t="str">
        <f>IF(OR(A271="", M271="", N271=""), "",
   IF(AND(
         N271 &gt;= 'County Names to hide (2)'!$C$2,
         N271 &lt;= 'County Names to hide (2)'!$D$2
      ),
      "Yes",
      "No"
   )
)</f>
        <v/>
      </c>
      <c r="W271" s="1"/>
      <c r="X271" s="1"/>
      <c r="Y271" s="1"/>
      <c r="Z271" s="1"/>
      <c r="AA271" s="1"/>
      <c r="AB271" s="1"/>
      <c r="AC271" s="1"/>
      <c r="AD271" s="1"/>
    </row>
    <row r="272" spans="1:30" x14ac:dyDescent="0.35">
      <c r="A272" s="1"/>
      <c r="B272" s="1"/>
      <c r="C272" s="1"/>
      <c r="D272" s="1"/>
      <c r="E272" s="1"/>
      <c r="F272" s="1"/>
      <c r="G272" s="1"/>
      <c r="H272" s="1"/>
      <c r="I272" s="1"/>
      <c r="J272" s="1"/>
      <c r="K272" s="1"/>
      <c r="L272" s="77" t="str">
        <f t="shared" si="4"/>
        <v>Yes</v>
      </c>
      <c r="M272" s="4"/>
      <c r="N272" s="4"/>
      <c r="O272" s="77" t="str">
        <f>IF(OR(A272="", M272=""), "",
   IF(AND(
         M272 &lt;= 'County Names to hide (2)'!$D$2,
         OR(N272="", N272 &gt;= 'County Names to hide (2)'!$C$2)
      ),
      "Yes",
      "No"
   )
)</f>
        <v/>
      </c>
      <c r="P272" s="4"/>
      <c r="Q272" s="4"/>
      <c r="R272" s="4"/>
      <c r="S272" s="4"/>
      <c r="T272" s="77" t="str">
        <f>IF(Outcomes!M272="","",
   IF(AND(Outcomes!N272&lt;&gt;"",Outcomes!N272&lt;'County Names to hide (2)'!$C$2),0,
      ROUND((MIN(IF(Outcomes!N272="", 'County Names to hide (2)'!$D$2, Outcomes!N272),'County Names to hide (2)'!$D$2)-Outcomes!M272)/30,1)))</f>
        <v/>
      </c>
      <c r="U272" s="77" t="str">
        <f>IF(Outcomes!C272="", "", DATEDIF(Outcomes!C272, 'County Names to hide (2)'!$D$2, "m"))</f>
        <v/>
      </c>
      <c r="V272" s="77" t="str">
        <f>IF(OR(A272="", M272="", N272=""), "",
   IF(AND(
         N272 &gt;= 'County Names to hide (2)'!$C$2,
         N272 &lt;= 'County Names to hide (2)'!$D$2
      ),
      "Yes",
      "No"
   )
)</f>
        <v/>
      </c>
      <c r="W272" s="1"/>
      <c r="X272" s="1"/>
      <c r="Y272" s="1"/>
      <c r="Z272" s="1"/>
      <c r="AA272" s="1"/>
      <c r="AB272" s="1"/>
      <c r="AC272" s="1"/>
      <c r="AD272" s="1"/>
    </row>
    <row r="273" spans="1:30" x14ac:dyDescent="0.35">
      <c r="A273" s="1"/>
      <c r="B273" s="1"/>
      <c r="C273" s="1"/>
      <c r="D273" s="1"/>
      <c r="E273" s="1"/>
      <c r="F273" s="1"/>
      <c r="G273" s="1"/>
      <c r="H273" s="1"/>
      <c r="I273" s="1"/>
      <c r="J273" s="1"/>
      <c r="K273" s="1"/>
      <c r="L273" s="77" t="str">
        <f t="shared" si="4"/>
        <v>Yes</v>
      </c>
      <c r="M273" s="4"/>
      <c r="N273" s="4"/>
      <c r="O273" s="77" t="str">
        <f>IF(OR(A273="", M273=""), "",
   IF(AND(
         M273 &lt;= 'County Names to hide (2)'!$D$2,
         OR(N273="", N273 &gt;= 'County Names to hide (2)'!$C$2)
      ),
      "Yes",
      "No"
   )
)</f>
        <v/>
      </c>
      <c r="P273" s="4"/>
      <c r="Q273" s="4"/>
      <c r="R273" s="4"/>
      <c r="S273" s="4"/>
      <c r="T273" s="77" t="str">
        <f>IF(Outcomes!M273="","",
   IF(AND(Outcomes!N273&lt;&gt;"",Outcomes!N273&lt;'County Names to hide (2)'!$C$2),0,
      ROUND((MIN(IF(Outcomes!N273="", 'County Names to hide (2)'!$D$2, Outcomes!N273),'County Names to hide (2)'!$D$2)-Outcomes!M273)/30,1)))</f>
        <v/>
      </c>
      <c r="U273" s="77" t="str">
        <f>IF(Outcomes!C273="", "", DATEDIF(Outcomes!C273, 'County Names to hide (2)'!$D$2, "m"))</f>
        <v/>
      </c>
      <c r="V273" s="77" t="str">
        <f>IF(OR(A273="", M273="", N273=""), "",
   IF(AND(
         N273 &gt;= 'County Names to hide (2)'!$C$2,
         N273 &lt;= 'County Names to hide (2)'!$D$2
      ),
      "Yes",
      "No"
   )
)</f>
        <v/>
      </c>
      <c r="W273" s="1"/>
      <c r="X273" s="1"/>
      <c r="Y273" s="1"/>
      <c r="Z273" s="1"/>
      <c r="AA273" s="1"/>
      <c r="AB273" s="1"/>
      <c r="AC273" s="1"/>
      <c r="AD273" s="1"/>
    </row>
    <row r="274" spans="1:30" x14ac:dyDescent="0.35">
      <c r="A274" s="1"/>
      <c r="B274" s="1"/>
      <c r="C274" s="1"/>
      <c r="D274" s="1"/>
      <c r="E274" s="1"/>
      <c r="F274" s="1"/>
      <c r="G274" s="1"/>
      <c r="H274" s="1"/>
      <c r="I274" s="1"/>
      <c r="J274" s="1"/>
      <c r="K274" s="1"/>
      <c r="L274" s="77" t="str">
        <f t="shared" si="4"/>
        <v>Yes</v>
      </c>
      <c r="M274" s="4"/>
      <c r="N274" s="4"/>
      <c r="O274" s="77" t="str">
        <f>IF(OR(A274="", M274=""), "",
   IF(AND(
         M274 &lt;= 'County Names to hide (2)'!$D$2,
         OR(N274="", N274 &gt;= 'County Names to hide (2)'!$C$2)
      ),
      "Yes",
      "No"
   )
)</f>
        <v/>
      </c>
      <c r="P274" s="4"/>
      <c r="Q274" s="4"/>
      <c r="R274" s="4"/>
      <c r="S274" s="4"/>
      <c r="T274" s="77" t="str">
        <f>IF(Outcomes!M274="","",
   IF(AND(Outcomes!N274&lt;&gt;"",Outcomes!N274&lt;'County Names to hide (2)'!$C$2),0,
      ROUND((MIN(IF(Outcomes!N274="", 'County Names to hide (2)'!$D$2, Outcomes!N274),'County Names to hide (2)'!$D$2)-Outcomes!M274)/30,1)))</f>
        <v/>
      </c>
      <c r="U274" s="77" t="str">
        <f>IF(Outcomes!C274="", "", DATEDIF(Outcomes!C274, 'County Names to hide (2)'!$D$2, "m"))</f>
        <v/>
      </c>
      <c r="V274" s="77" t="str">
        <f>IF(OR(A274="", M274="", N274=""), "",
   IF(AND(
         N274 &gt;= 'County Names to hide (2)'!$C$2,
         N274 &lt;= 'County Names to hide (2)'!$D$2
      ),
      "Yes",
      "No"
   )
)</f>
        <v/>
      </c>
      <c r="W274" s="1"/>
      <c r="X274" s="1"/>
      <c r="Y274" s="1"/>
      <c r="Z274" s="1"/>
      <c r="AA274" s="1"/>
      <c r="AB274" s="1"/>
      <c r="AC274" s="1"/>
      <c r="AD274" s="1"/>
    </row>
    <row r="275" spans="1:30" x14ac:dyDescent="0.35">
      <c r="A275" s="1"/>
      <c r="B275" s="1"/>
      <c r="C275" s="1"/>
      <c r="D275" s="1"/>
      <c r="E275" s="1"/>
      <c r="F275" s="1"/>
      <c r="G275" s="1"/>
      <c r="H275" s="1"/>
      <c r="I275" s="1"/>
      <c r="J275" s="1"/>
      <c r="K275" s="1"/>
      <c r="L275" s="77" t="str">
        <f t="shared" si="4"/>
        <v>Yes</v>
      </c>
      <c r="M275" s="4"/>
      <c r="N275" s="4"/>
      <c r="O275" s="77" t="str">
        <f>IF(OR(A275="", M275=""), "",
   IF(AND(
         M275 &lt;= 'County Names to hide (2)'!$D$2,
         OR(N275="", N275 &gt;= 'County Names to hide (2)'!$C$2)
      ),
      "Yes",
      "No"
   )
)</f>
        <v/>
      </c>
      <c r="P275" s="4"/>
      <c r="Q275" s="4"/>
      <c r="R275" s="4"/>
      <c r="S275" s="4"/>
      <c r="T275" s="77" t="str">
        <f>IF(Outcomes!M275="","",
   IF(AND(Outcomes!N275&lt;&gt;"",Outcomes!N275&lt;'County Names to hide (2)'!$C$2),0,
      ROUND((MIN(IF(Outcomes!N275="", 'County Names to hide (2)'!$D$2, Outcomes!N275),'County Names to hide (2)'!$D$2)-Outcomes!M275)/30,1)))</f>
        <v/>
      </c>
      <c r="U275" s="77" t="str">
        <f>IF(Outcomes!C275="", "", DATEDIF(Outcomes!C275, 'County Names to hide (2)'!$D$2, "m"))</f>
        <v/>
      </c>
      <c r="V275" s="77" t="str">
        <f>IF(OR(A275="", M275="", N275=""), "",
   IF(AND(
         N275 &gt;= 'County Names to hide (2)'!$C$2,
         N275 &lt;= 'County Names to hide (2)'!$D$2
      ),
      "Yes",
      "No"
   )
)</f>
        <v/>
      </c>
      <c r="W275" s="1"/>
      <c r="X275" s="1"/>
      <c r="Y275" s="1"/>
      <c r="Z275" s="1"/>
      <c r="AA275" s="1"/>
      <c r="AB275" s="1"/>
      <c r="AC275" s="1"/>
      <c r="AD275" s="1"/>
    </row>
    <row r="276" spans="1:30" x14ac:dyDescent="0.35">
      <c r="A276" s="1"/>
      <c r="B276" s="1"/>
      <c r="C276" s="1"/>
      <c r="D276" s="1"/>
      <c r="E276" s="1"/>
      <c r="F276" s="1"/>
      <c r="G276" s="1"/>
      <c r="H276" s="1"/>
      <c r="I276" s="1"/>
      <c r="J276" s="1"/>
      <c r="K276" s="1"/>
      <c r="L276" s="77" t="str">
        <f t="shared" si="4"/>
        <v>Yes</v>
      </c>
      <c r="M276" s="4"/>
      <c r="N276" s="4"/>
      <c r="O276" s="77" t="str">
        <f>IF(OR(A276="", M276=""), "",
   IF(AND(
         M276 &lt;= 'County Names to hide (2)'!$D$2,
         OR(N276="", N276 &gt;= 'County Names to hide (2)'!$C$2)
      ),
      "Yes",
      "No"
   )
)</f>
        <v/>
      </c>
      <c r="P276" s="4"/>
      <c r="Q276" s="4"/>
      <c r="R276" s="4"/>
      <c r="S276" s="4"/>
      <c r="T276" s="77" t="str">
        <f>IF(Outcomes!M276="","",
   IF(AND(Outcomes!N276&lt;&gt;"",Outcomes!N276&lt;'County Names to hide (2)'!$C$2),0,
      ROUND((MIN(IF(Outcomes!N276="", 'County Names to hide (2)'!$D$2, Outcomes!N276),'County Names to hide (2)'!$D$2)-Outcomes!M276)/30,1)))</f>
        <v/>
      </c>
      <c r="U276" s="77" t="str">
        <f>IF(Outcomes!C276="", "", DATEDIF(Outcomes!C276, 'County Names to hide (2)'!$D$2, "m"))</f>
        <v/>
      </c>
      <c r="V276" s="77" t="str">
        <f>IF(OR(A276="", M276="", N276=""), "",
   IF(AND(
         N276 &gt;= 'County Names to hide (2)'!$C$2,
         N276 &lt;= 'County Names to hide (2)'!$D$2
      ),
      "Yes",
      "No"
   )
)</f>
        <v/>
      </c>
      <c r="W276" s="1"/>
      <c r="X276" s="1"/>
      <c r="Y276" s="1"/>
      <c r="Z276" s="1"/>
      <c r="AA276" s="1"/>
      <c r="AB276" s="1"/>
      <c r="AC276" s="1"/>
      <c r="AD276" s="1"/>
    </row>
    <row r="277" spans="1:30" x14ac:dyDescent="0.35">
      <c r="A277" s="1"/>
      <c r="B277" s="1"/>
      <c r="C277" s="1"/>
      <c r="D277" s="1"/>
      <c r="E277" s="1"/>
      <c r="F277" s="1"/>
      <c r="G277" s="1"/>
      <c r="H277" s="1"/>
      <c r="I277" s="1"/>
      <c r="J277" s="1"/>
      <c r="K277" s="1"/>
      <c r="L277" s="77" t="str">
        <f t="shared" si="4"/>
        <v>Yes</v>
      </c>
      <c r="M277" s="4"/>
      <c r="N277" s="4"/>
      <c r="O277" s="77" t="str">
        <f>IF(OR(A277="", M277=""), "",
   IF(AND(
         M277 &lt;= 'County Names to hide (2)'!$D$2,
         OR(N277="", N277 &gt;= 'County Names to hide (2)'!$C$2)
      ),
      "Yes",
      "No"
   )
)</f>
        <v/>
      </c>
      <c r="P277" s="4"/>
      <c r="Q277" s="4"/>
      <c r="R277" s="4"/>
      <c r="S277" s="4"/>
      <c r="T277" s="77" t="str">
        <f>IF(Outcomes!M277="","",
   IF(AND(Outcomes!N277&lt;&gt;"",Outcomes!N277&lt;'County Names to hide (2)'!$C$2),0,
      ROUND((MIN(IF(Outcomes!N277="", 'County Names to hide (2)'!$D$2, Outcomes!N277),'County Names to hide (2)'!$D$2)-Outcomes!M277)/30,1)))</f>
        <v/>
      </c>
      <c r="U277" s="77" t="str">
        <f>IF(Outcomes!C277="", "", DATEDIF(Outcomes!C277, 'County Names to hide (2)'!$D$2, "m"))</f>
        <v/>
      </c>
      <c r="V277" s="77" t="str">
        <f>IF(OR(A277="", M277="", N277=""), "",
   IF(AND(
         N277 &gt;= 'County Names to hide (2)'!$C$2,
         N277 &lt;= 'County Names to hide (2)'!$D$2
      ),
      "Yes",
      "No"
   )
)</f>
        <v/>
      </c>
      <c r="W277" s="1"/>
      <c r="X277" s="1"/>
      <c r="Y277" s="1"/>
      <c r="Z277" s="1"/>
      <c r="AA277" s="1"/>
      <c r="AB277" s="1"/>
      <c r="AC277" s="1"/>
      <c r="AD277" s="1"/>
    </row>
    <row r="278" spans="1:30" x14ac:dyDescent="0.35">
      <c r="A278" s="1"/>
      <c r="B278" s="1"/>
      <c r="C278" s="1"/>
      <c r="D278" s="1"/>
      <c r="E278" s="1"/>
      <c r="F278" s="1"/>
      <c r="G278" s="1"/>
      <c r="H278" s="1"/>
      <c r="I278" s="1"/>
      <c r="J278" s="1"/>
      <c r="K278" s="1"/>
      <c r="L278" s="77" t="str">
        <f t="shared" si="4"/>
        <v>Yes</v>
      </c>
      <c r="M278" s="4"/>
      <c r="N278" s="4"/>
      <c r="O278" s="77" t="str">
        <f>IF(OR(A278="", M278=""), "",
   IF(AND(
         M278 &lt;= 'County Names to hide (2)'!$D$2,
         OR(N278="", N278 &gt;= 'County Names to hide (2)'!$C$2)
      ),
      "Yes",
      "No"
   )
)</f>
        <v/>
      </c>
      <c r="P278" s="4"/>
      <c r="Q278" s="4"/>
      <c r="R278" s="4"/>
      <c r="S278" s="4"/>
      <c r="T278" s="77" t="str">
        <f>IF(Outcomes!M278="","",
   IF(AND(Outcomes!N278&lt;&gt;"",Outcomes!N278&lt;'County Names to hide (2)'!$C$2),0,
      ROUND((MIN(IF(Outcomes!N278="", 'County Names to hide (2)'!$D$2, Outcomes!N278),'County Names to hide (2)'!$D$2)-Outcomes!M278)/30,1)))</f>
        <v/>
      </c>
      <c r="U278" s="77" t="str">
        <f>IF(Outcomes!C278="", "", DATEDIF(Outcomes!C278, 'County Names to hide (2)'!$D$2, "m"))</f>
        <v/>
      </c>
      <c r="V278" s="77" t="str">
        <f>IF(OR(A278="", M278="", N278=""), "",
   IF(AND(
         N278 &gt;= 'County Names to hide (2)'!$C$2,
         N278 &lt;= 'County Names to hide (2)'!$D$2
      ),
      "Yes",
      "No"
   )
)</f>
        <v/>
      </c>
      <c r="W278" s="1"/>
      <c r="X278" s="1"/>
      <c r="Y278" s="1"/>
      <c r="Z278" s="1"/>
      <c r="AA278" s="1"/>
      <c r="AB278" s="1"/>
      <c r="AC278" s="1"/>
      <c r="AD278" s="1"/>
    </row>
    <row r="279" spans="1:30" x14ac:dyDescent="0.35">
      <c r="A279" s="1"/>
      <c r="B279" s="1"/>
      <c r="C279" s="1"/>
      <c r="D279" s="1"/>
      <c r="E279" s="1"/>
      <c r="F279" s="1"/>
      <c r="G279" s="1"/>
      <c r="H279" s="1"/>
      <c r="I279" s="1"/>
      <c r="J279" s="1"/>
      <c r="K279" s="1"/>
      <c r="L279" s="77" t="str">
        <f t="shared" si="4"/>
        <v>Yes</v>
      </c>
      <c r="M279" s="4"/>
      <c r="N279" s="4"/>
      <c r="O279" s="77" t="str">
        <f>IF(OR(A279="", M279=""), "",
   IF(AND(
         M279 &lt;= 'County Names to hide (2)'!$D$2,
         OR(N279="", N279 &gt;= 'County Names to hide (2)'!$C$2)
      ),
      "Yes",
      "No"
   )
)</f>
        <v/>
      </c>
      <c r="P279" s="4"/>
      <c r="Q279" s="4"/>
      <c r="R279" s="4"/>
      <c r="S279" s="4"/>
      <c r="T279" s="77" t="str">
        <f>IF(Outcomes!M279="","",
   IF(AND(Outcomes!N279&lt;&gt;"",Outcomes!N279&lt;'County Names to hide (2)'!$C$2),0,
      ROUND((MIN(IF(Outcomes!N279="", 'County Names to hide (2)'!$D$2, Outcomes!N279),'County Names to hide (2)'!$D$2)-Outcomes!M279)/30,1)))</f>
        <v/>
      </c>
      <c r="U279" s="77" t="str">
        <f>IF(Outcomes!C279="", "", DATEDIF(Outcomes!C279, 'County Names to hide (2)'!$D$2, "m"))</f>
        <v/>
      </c>
      <c r="V279" s="77" t="str">
        <f>IF(OR(A279="", M279="", N279=""), "",
   IF(AND(
         N279 &gt;= 'County Names to hide (2)'!$C$2,
         N279 &lt;= 'County Names to hide (2)'!$D$2
      ),
      "Yes",
      "No"
   )
)</f>
        <v/>
      </c>
      <c r="W279" s="1"/>
      <c r="X279" s="1"/>
      <c r="Y279" s="1"/>
      <c r="Z279" s="1"/>
      <c r="AA279" s="1"/>
      <c r="AB279" s="1"/>
      <c r="AC279" s="1"/>
      <c r="AD279" s="1"/>
    </row>
    <row r="280" spans="1:30" x14ac:dyDescent="0.35">
      <c r="A280" s="1"/>
      <c r="B280" s="1"/>
      <c r="C280" s="1"/>
      <c r="D280" s="1"/>
      <c r="E280" s="1"/>
      <c r="F280" s="1"/>
      <c r="G280" s="1"/>
      <c r="H280" s="1"/>
      <c r="I280" s="1"/>
      <c r="J280" s="1"/>
      <c r="K280" s="1"/>
      <c r="L280" s="77" t="str">
        <f t="shared" si="4"/>
        <v>Yes</v>
      </c>
      <c r="M280" s="4"/>
      <c r="N280" s="4"/>
      <c r="O280" s="77" t="str">
        <f>IF(OR(A280="", M280=""), "",
   IF(AND(
         M280 &lt;= 'County Names to hide (2)'!$D$2,
         OR(N280="", N280 &gt;= 'County Names to hide (2)'!$C$2)
      ),
      "Yes",
      "No"
   )
)</f>
        <v/>
      </c>
      <c r="P280" s="4"/>
      <c r="Q280" s="4"/>
      <c r="R280" s="4"/>
      <c r="S280" s="4"/>
      <c r="T280" s="77" t="str">
        <f>IF(Outcomes!M280="","",
   IF(AND(Outcomes!N280&lt;&gt;"",Outcomes!N280&lt;'County Names to hide (2)'!$C$2),0,
      ROUND((MIN(IF(Outcomes!N280="", 'County Names to hide (2)'!$D$2, Outcomes!N280),'County Names to hide (2)'!$D$2)-Outcomes!M280)/30,1)))</f>
        <v/>
      </c>
      <c r="U280" s="77" t="str">
        <f>IF(Outcomes!C280="", "", DATEDIF(Outcomes!C280, 'County Names to hide (2)'!$D$2, "m"))</f>
        <v/>
      </c>
      <c r="V280" s="77" t="str">
        <f>IF(OR(A280="", M280="", N280=""), "",
   IF(AND(
         N280 &gt;= 'County Names to hide (2)'!$C$2,
         N280 &lt;= 'County Names to hide (2)'!$D$2
      ),
      "Yes",
      "No"
   )
)</f>
        <v/>
      </c>
      <c r="W280" s="1"/>
      <c r="X280" s="1"/>
      <c r="Y280" s="1"/>
      <c r="Z280" s="1"/>
      <c r="AA280" s="1"/>
      <c r="AB280" s="1"/>
      <c r="AC280" s="1"/>
      <c r="AD280" s="1"/>
    </row>
    <row r="281" spans="1:30" x14ac:dyDescent="0.35">
      <c r="A281" s="1"/>
      <c r="B281" s="1"/>
      <c r="C281" s="1"/>
      <c r="D281" s="1"/>
      <c r="E281" s="1"/>
      <c r="F281" s="1"/>
      <c r="G281" s="1"/>
      <c r="H281" s="1"/>
      <c r="I281" s="1"/>
      <c r="J281" s="1"/>
      <c r="K281" s="1"/>
      <c r="L281" s="77" t="str">
        <f t="shared" si="4"/>
        <v>Yes</v>
      </c>
      <c r="M281" s="4"/>
      <c r="N281" s="4"/>
      <c r="O281" s="77" t="str">
        <f>IF(OR(A281="", M281=""), "",
   IF(AND(
         M281 &lt;= 'County Names to hide (2)'!$D$2,
         OR(N281="", N281 &gt;= 'County Names to hide (2)'!$C$2)
      ),
      "Yes",
      "No"
   )
)</f>
        <v/>
      </c>
      <c r="P281" s="4"/>
      <c r="Q281" s="4"/>
      <c r="R281" s="4"/>
      <c r="S281" s="4"/>
      <c r="T281" s="77" t="str">
        <f>IF(Outcomes!M281="","",
   IF(AND(Outcomes!N281&lt;&gt;"",Outcomes!N281&lt;'County Names to hide (2)'!$C$2),0,
      ROUND((MIN(IF(Outcomes!N281="", 'County Names to hide (2)'!$D$2, Outcomes!N281),'County Names to hide (2)'!$D$2)-Outcomes!M281)/30,1)))</f>
        <v/>
      </c>
      <c r="U281" s="77" t="str">
        <f>IF(Outcomes!C281="", "", DATEDIF(Outcomes!C281, 'County Names to hide (2)'!$D$2, "m"))</f>
        <v/>
      </c>
      <c r="V281" s="77" t="str">
        <f>IF(OR(A281="", M281="", N281=""), "",
   IF(AND(
         N281 &gt;= 'County Names to hide (2)'!$C$2,
         N281 &lt;= 'County Names to hide (2)'!$D$2
      ),
      "Yes",
      "No"
   )
)</f>
        <v/>
      </c>
      <c r="W281" s="1"/>
      <c r="X281" s="1"/>
      <c r="Y281" s="1"/>
      <c r="Z281" s="1"/>
      <c r="AA281" s="1"/>
      <c r="AB281" s="1"/>
      <c r="AC281" s="1"/>
      <c r="AD281" s="1"/>
    </row>
    <row r="282" spans="1:30" x14ac:dyDescent="0.35">
      <c r="A282" s="1"/>
      <c r="B282" s="1"/>
      <c r="C282" s="1"/>
      <c r="D282" s="1"/>
      <c r="E282" s="1"/>
      <c r="F282" s="1"/>
      <c r="G282" s="1"/>
      <c r="H282" s="1"/>
      <c r="I282" s="1"/>
      <c r="J282" s="1"/>
      <c r="K282" s="1"/>
      <c r="L282" s="77" t="str">
        <f t="shared" si="4"/>
        <v>Yes</v>
      </c>
      <c r="M282" s="4"/>
      <c r="N282" s="4"/>
      <c r="O282" s="77" t="str">
        <f>IF(OR(A282="", M282=""), "",
   IF(AND(
         M282 &lt;= 'County Names to hide (2)'!$D$2,
         OR(N282="", N282 &gt;= 'County Names to hide (2)'!$C$2)
      ),
      "Yes",
      "No"
   )
)</f>
        <v/>
      </c>
      <c r="P282" s="4"/>
      <c r="Q282" s="4"/>
      <c r="R282" s="4"/>
      <c r="S282" s="4"/>
      <c r="T282" s="77" t="str">
        <f>IF(Outcomes!M282="","",
   IF(AND(Outcomes!N282&lt;&gt;"",Outcomes!N282&lt;'County Names to hide (2)'!$C$2),0,
      ROUND((MIN(IF(Outcomes!N282="", 'County Names to hide (2)'!$D$2, Outcomes!N282),'County Names to hide (2)'!$D$2)-Outcomes!M282)/30,1)))</f>
        <v/>
      </c>
      <c r="U282" s="77" t="str">
        <f>IF(Outcomes!C282="", "", DATEDIF(Outcomes!C282, 'County Names to hide (2)'!$D$2, "m"))</f>
        <v/>
      </c>
      <c r="V282" s="77" t="str">
        <f>IF(OR(A282="", M282="", N282=""), "",
   IF(AND(
         N282 &gt;= 'County Names to hide (2)'!$C$2,
         N282 &lt;= 'County Names to hide (2)'!$D$2
      ),
      "Yes",
      "No"
   )
)</f>
        <v/>
      </c>
      <c r="W282" s="1"/>
      <c r="X282" s="1"/>
      <c r="Y282" s="1"/>
      <c r="Z282" s="1"/>
      <c r="AA282" s="1"/>
      <c r="AB282" s="1"/>
      <c r="AC282" s="1"/>
      <c r="AD282" s="1"/>
    </row>
    <row r="283" spans="1:30" x14ac:dyDescent="0.35">
      <c r="A283" s="1"/>
      <c r="B283" s="1"/>
      <c r="C283" s="1"/>
      <c r="D283" s="1"/>
      <c r="E283" s="1"/>
      <c r="F283" s="1"/>
      <c r="G283" s="1"/>
      <c r="H283" s="1"/>
      <c r="I283" s="1"/>
      <c r="J283" s="1"/>
      <c r="K283" s="1"/>
      <c r="L283" s="77" t="str">
        <f t="shared" si="4"/>
        <v>Yes</v>
      </c>
      <c r="M283" s="4"/>
      <c r="N283" s="4"/>
      <c r="O283" s="77" t="str">
        <f>IF(OR(A283="", M283=""), "",
   IF(AND(
         M283 &lt;= 'County Names to hide (2)'!$D$2,
         OR(N283="", N283 &gt;= 'County Names to hide (2)'!$C$2)
      ),
      "Yes",
      "No"
   )
)</f>
        <v/>
      </c>
      <c r="P283" s="4"/>
      <c r="Q283" s="4"/>
      <c r="R283" s="4"/>
      <c r="S283" s="4"/>
      <c r="T283" s="77" t="str">
        <f>IF(Outcomes!M283="","",
   IF(AND(Outcomes!N283&lt;&gt;"",Outcomes!N283&lt;'County Names to hide (2)'!$C$2),0,
      ROUND((MIN(IF(Outcomes!N283="", 'County Names to hide (2)'!$D$2, Outcomes!N283),'County Names to hide (2)'!$D$2)-Outcomes!M283)/30,1)))</f>
        <v/>
      </c>
      <c r="U283" s="77" t="str">
        <f>IF(Outcomes!C283="", "", DATEDIF(Outcomes!C283, 'County Names to hide (2)'!$D$2, "m"))</f>
        <v/>
      </c>
      <c r="V283" s="77" t="str">
        <f>IF(OR(A283="", M283="", N283=""), "",
   IF(AND(
         N283 &gt;= 'County Names to hide (2)'!$C$2,
         N283 &lt;= 'County Names to hide (2)'!$D$2
      ),
      "Yes",
      "No"
   )
)</f>
        <v/>
      </c>
      <c r="W283" s="1"/>
      <c r="X283" s="1"/>
      <c r="Y283" s="1"/>
      <c r="Z283" s="1"/>
      <c r="AA283" s="1"/>
      <c r="AB283" s="1"/>
      <c r="AC283" s="1"/>
      <c r="AD283" s="1"/>
    </row>
    <row r="284" spans="1:30" x14ac:dyDescent="0.35">
      <c r="A284" s="1"/>
      <c r="B284" s="1"/>
      <c r="C284" s="1"/>
      <c r="D284" s="1"/>
      <c r="E284" s="1"/>
      <c r="F284" s="1"/>
      <c r="G284" s="1"/>
      <c r="H284" s="1"/>
      <c r="I284" s="1"/>
      <c r="J284" s="1"/>
      <c r="K284" s="1"/>
      <c r="L284" s="77" t="str">
        <f t="shared" si="4"/>
        <v>Yes</v>
      </c>
      <c r="M284" s="4"/>
      <c r="N284" s="4"/>
      <c r="O284" s="77" t="str">
        <f>IF(OR(A284="", M284=""), "",
   IF(AND(
         M284 &lt;= 'County Names to hide (2)'!$D$2,
         OR(N284="", N284 &gt;= 'County Names to hide (2)'!$C$2)
      ),
      "Yes",
      "No"
   )
)</f>
        <v/>
      </c>
      <c r="P284" s="4"/>
      <c r="Q284" s="4"/>
      <c r="R284" s="4"/>
      <c r="S284" s="4"/>
      <c r="T284" s="77" t="str">
        <f>IF(Outcomes!M284="","",
   IF(AND(Outcomes!N284&lt;&gt;"",Outcomes!N284&lt;'County Names to hide (2)'!$C$2),0,
      ROUND((MIN(IF(Outcomes!N284="", 'County Names to hide (2)'!$D$2, Outcomes!N284),'County Names to hide (2)'!$D$2)-Outcomes!M284)/30,1)))</f>
        <v/>
      </c>
      <c r="U284" s="77" t="str">
        <f>IF(Outcomes!C284="", "", DATEDIF(Outcomes!C284, 'County Names to hide (2)'!$D$2, "m"))</f>
        <v/>
      </c>
      <c r="V284" s="77" t="str">
        <f>IF(OR(A284="", M284="", N284=""), "",
   IF(AND(
         N284 &gt;= 'County Names to hide (2)'!$C$2,
         N284 &lt;= 'County Names to hide (2)'!$D$2
      ),
      "Yes",
      "No"
   )
)</f>
        <v/>
      </c>
      <c r="W284" s="1"/>
      <c r="X284" s="1"/>
      <c r="Y284" s="1"/>
      <c r="Z284" s="1"/>
      <c r="AA284" s="1"/>
      <c r="AB284" s="1"/>
      <c r="AC284" s="1"/>
      <c r="AD284" s="1"/>
    </row>
    <row r="285" spans="1:30" x14ac:dyDescent="0.35">
      <c r="A285" s="1"/>
      <c r="B285" s="1"/>
      <c r="C285" s="1"/>
      <c r="D285" s="1"/>
      <c r="E285" s="1"/>
      <c r="F285" s="1"/>
      <c r="G285" s="1"/>
      <c r="H285" s="1"/>
      <c r="I285" s="1"/>
      <c r="J285" s="1"/>
      <c r="K285" s="1"/>
      <c r="L285" s="77" t="str">
        <f t="shared" si="4"/>
        <v>Yes</v>
      </c>
      <c r="M285" s="4"/>
      <c r="N285" s="4"/>
      <c r="O285" s="77" t="str">
        <f>IF(OR(A285="", M285=""), "",
   IF(AND(
         M285 &lt;= 'County Names to hide (2)'!$D$2,
         OR(N285="", N285 &gt;= 'County Names to hide (2)'!$C$2)
      ),
      "Yes",
      "No"
   )
)</f>
        <v/>
      </c>
      <c r="P285" s="4"/>
      <c r="Q285" s="4"/>
      <c r="R285" s="4"/>
      <c r="S285" s="4"/>
      <c r="T285" s="77" t="str">
        <f>IF(Outcomes!M285="","",
   IF(AND(Outcomes!N285&lt;&gt;"",Outcomes!N285&lt;'County Names to hide (2)'!$C$2),0,
      ROUND((MIN(IF(Outcomes!N285="", 'County Names to hide (2)'!$D$2, Outcomes!N285),'County Names to hide (2)'!$D$2)-Outcomes!M285)/30,1)))</f>
        <v/>
      </c>
      <c r="U285" s="77" t="str">
        <f>IF(Outcomes!C285="", "", DATEDIF(Outcomes!C285, 'County Names to hide (2)'!$D$2, "m"))</f>
        <v/>
      </c>
      <c r="V285" s="77" t="str">
        <f>IF(OR(A285="", M285="", N285=""), "",
   IF(AND(
         N285 &gt;= 'County Names to hide (2)'!$C$2,
         N285 &lt;= 'County Names to hide (2)'!$D$2
      ),
      "Yes",
      "No"
   )
)</f>
        <v/>
      </c>
      <c r="W285" s="1"/>
      <c r="X285" s="1"/>
      <c r="Y285" s="1"/>
      <c r="Z285" s="1"/>
      <c r="AA285" s="1"/>
      <c r="AB285" s="1"/>
      <c r="AC285" s="1"/>
      <c r="AD285" s="1"/>
    </row>
    <row r="286" spans="1:30" x14ac:dyDescent="0.35">
      <c r="A286" s="1"/>
      <c r="B286" s="1"/>
      <c r="C286" s="1"/>
      <c r="D286" s="1"/>
      <c r="E286" s="1"/>
      <c r="F286" s="1"/>
      <c r="G286" s="1"/>
      <c r="H286" s="1"/>
      <c r="I286" s="1"/>
      <c r="J286" s="1"/>
      <c r="K286" s="1"/>
      <c r="L286" s="77" t="str">
        <f t="shared" si="4"/>
        <v>Yes</v>
      </c>
      <c r="M286" s="4"/>
      <c r="N286" s="4"/>
      <c r="O286" s="77" t="str">
        <f>IF(OR(A286="", M286=""), "",
   IF(AND(
         M286 &lt;= 'County Names to hide (2)'!$D$2,
         OR(N286="", N286 &gt;= 'County Names to hide (2)'!$C$2)
      ),
      "Yes",
      "No"
   )
)</f>
        <v/>
      </c>
      <c r="P286" s="4"/>
      <c r="Q286" s="4"/>
      <c r="R286" s="4"/>
      <c r="S286" s="4"/>
      <c r="T286" s="77" t="str">
        <f>IF(Outcomes!M286="","",
   IF(AND(Outcomes!N286&lt;&gt;"",Outcomes!N286&lt;'County Names to hide (2)'!$C$2),0,
      ROUND((MIN(IF(Outcomes!N286="", 'County Names to hide (2)'!$D$2, Outcomes!N286),'County Names to hide (2)'!$D$2)-Outcomes!M286)/30,1)))</f>
        <v/>
      </c>
      <c r="U286" s="77" t="str">
        <f>IF(Outcomes!C286="", "", DATEDIF(Outcomes!C286, 'County Names to hide (2)'!$D$2, "m"))</f>
        <v/>
      </c>
      <c r="V286" s="77" t="str">
        <f>IF(OR(A286="", M286="", N286=""), "",
   IF(AND(
         N286 &gt;= 'County Names to hide (2)'!$C$2,
         N286 &lt;= 'County Names to hide (2)'!$D$2
      ),
      "Yes",
      "No"
   )
)</f>
        <v/>
      </c>
      <c r="W286" s="1"/>
      <c r="X286" s="1"/>
      <c r="Y286" s="1"/>
      <c r="Z286" s="1"/>
      <c r="AA286" s="1"/>
      <c r="AB286" s="1"/>
      <c r="AC286" s="1"/>
      <c r="AD286" s="1"/>
    </row>
    <row r="287" spans="1:30" x14ac:dyDescent="0.35">
      <c r="A287" s="1"/>
      <c r="B287" s="1"/>
      <c r="C287" s="1"/>
      <c r="D287" s="1"/>
      <c r="E287" s="1"/>
      <c r="F287" s="1"/>
      <c r="G287" s="1"/>
      <c r="H287" s="1"/>
      <c r="I287" s="1"/>
      <c r="J287" s="1"/>
      <c r="K287" s="1"/>
      <c r="L287" s="77" t="str">
        <f t="shared" si="4"/>
        <v>Yes</v>
      </c>
      <c r="M287" s="4"/>
      <c r="N287" s="4"/>
      <c r="O287" s="77" t="str">
        <f>IF(OR(A287="", M287=""), "",
   IF(AND(
         M287 &lt;= 'County Names to hide (2)'!$D$2,
         OR(N287="", N287 &gt;= 'County Names to hide (2)'!$C$2)
      ),
      "Yes",
      "No"
   )
)</f>
        <v/>
      </c>
      <c r="P287" s="4"/>
      <c r="Q287" s="4"/>
      <c r="R287" s="4"/>
      <c r="S287" s="4"/>
      <c r="T287" s="77" t="str">
        <f>IF(Outcomes!M287="","",
   IF(AND(Outcomes!N287&lt;&gt;"",Outcomes!N287&lt;'County Names to hide (2)'!$C$2),0,
      ROUND((MIN(IF(Outcomes!N287="", 'County Names to hide (2)'!$D$2, Outcomes!N287),'County Names to hide (2)'!$D$2)-Outcomes!M287)/30,1)))</f>
        <v/>
      </c>
      <c r="U287" s="77" t="str">
        <f>IF(Outcomes!C287="", "", DATEDIF(Outcomes!C287, 'County Names to hide (2)'!$D$2, "m"))</f>
        <v/>
      </c>
      <c r="V287" s="77" t="str">
        <f>IF(OR(A287="", M287="", N287=""), "",
   IF(AND(
         N287 &gt;= 'County Names to hide (2)'!$C$2,
         N287 &lt;= 'County Names to hide (2)'!$D$2
      ),
      "Yes",
      "No"
   )
)</f>
        <v/>
      </c>
      <c r="W287" s="1"/>
      <c r="X287" s="1"/>
      <c r="Y287" s="1"/>
      <c r="Z287" s="1"/>
      <c r="AA287" s="1"/>
      <c r="AB287" s="1"/>
      <c r="AC287" s="1"/>
      <c r="AD287" s="1"/>
    </row>
    <row r="288" spans="1:30" x14ac:dyDescent="0.35">
      <c r="A288" s="1"/>
      <c r="B288" s="1"/>
      <c r="C288" s="1"/>
      <c r="D288" s="1"/>
      <c r="E288" s="1"/>
      <c r="F288" s="1"/>
      <c r="G288" s="1"/>
      <c r="H288" s="1"/>
      <c r="I288" s="1"/>
      <c r="J288" s="1"/>
      <c r="K288" s="1"/>
      <c r="L288" s="77" t="str">
        <f t="shared" si="4"/>
        <v>Yes</v>
      </c>
      <c r="M288" s="4"/>
      <c r="N288" s="4"/>
      <c r="O288" s="77" t="str">
        <f>IF(OR(A288="", M288=""), "",
   IF(AND(
         M288 &lt;= 'County Names to hide (2)'!$D$2,
         OR(N288="", N288 &gt;= 'County Names to hide (2)'!$C$2)
      ),
      "Yes",
      "No"
   )
)</f>
        <v/>
      </c>
      <c r="P288" s="4"/>
      <c r="Q288" s="4"/>
      <c r="R288" s="4"/>
      <c r="S288" s="4"/>
      <c r="T288" s="77" t="str">
        <f>IF(Outcomes!M288="","",
   IF(AND(Outcomes!N288&lt;&gt;"",Outcomes!N288&lt;'County Names to hide (2)'!$C$2),0,
      ROUND((MIN(IF(Outcomes!N288="", 'County Names to hide (2)'!$D$2, Outcomes!N288),'County Names to hide (2)'!$D$2)-Outcomes!M288)/30,1)))</f>
        <v/>
      </c>
      <c r="U288" s="77" t="str">
        <f>IF(Outcomes!C288="", "", DATEDIF(Outcomes!C288, 'County Names to hide (2)'!$D$2, "m"))</f>
        <v/>
      </c>
      <c r="V288" s="77" t="str">
        <f>IF(OR(A288="", M288="", N288=""), "",
   IF(AND(
         N288 &gt;= 'County Names to hide (2)'!$C$2,
         N288 &lt;= 'County Names to hide (2)'!$D$2
      ),
      "Yes",
      "No"
   )
)</f>
        <v/>
      </c>
      <c r="W288" s="1"/>
      <c r="X288" s="1"/>
      <c r="Y288" s="1"/>
      <c r="Z288" s="1"/>
      <c r="AA288" s="1"/>
      <c r="AB288" s="1"/>
      <c r="AC288" s="1"/>
      <c r="AD288" s="1"/>
    </row>
    <row r="289" spans="1:30" x14ac:dyDescent="0.35">
      <c r="A289" s="1"/>
      <c r="B289" s="1"/>
      <c r="C289" s="1"/>
      <c r="D289" s="1"/>
      <c r="E289" s="1"/>
      <c r="F289" s="1"/>
      <c r="G289" s="1"/>
      <c r="H289" s="1"/>
      <c r="I289" s="1"/>
      <c r="J289" s="1"/>
      <c r="K289" s="1"/>
      <c r="L289" s="77" t="str">
        <f t="shared" si="4"/>
        <v>Yes</v>
      </c>
      <c r="M289" s="4"/>
      <c r="N289" s="4"/>
      <c r="O289" s="77" t="str">
        <f>IF(OR(A289="", M289=""), "",
   IF(AND(
         M289 &lt;= 'County Names to hide (2)'!$D$2,
         OR(N289="", N289 &gt;= 'County Names to hide (2)'!$C$2)
      ),
      "Yes",
      "No"
   )
)</f>
        <v/>
      </c>
      <c r="P289" s="4"/>
      <c r="Q289" s="4"/>
      <c r="R289" s="4"/>
      <c r="S289" s="4"/>
      <c r="T289" s="77" t="str">
        <f>IF(Outcomes!M289="","",
   IF(AND(Outcomes!N289&lt;&gt;"",Outcomes!N289&lt;'County Names to hide (2)'!$C$2),0,
      ROUND((MIN(IF(Outcomes!N289="", 'County Names to hide (2)'!$D$2, Outcomes!N289),'County Names to hide (2)'!$D$2)-Outcomes!M289)/30,1)))</f>
        <v/>
      </c>
      <c r="U289" s="77" t="str">
        <f>IF(Outcomes!C289="", "", DATEDIF(Outcomes!C289, 'County Names to hide (2)'!$D$2, "m"))</f>
        <v/>
      </c>
      <c r="V289" s="77" t="str">
        <f>IF(OR(A289="", M289="", N289=""), "",
   IF(AND(
         N289 &gt;= 'County Names to hide (2)'!$C$2,
         N289 &lt;= 'County Names to hide (2)'!$D$2
      ),
      "Yes",
      "No"
   )
)</f>
        <v/>
      </c>
      <c r="W289" s="1"/>
      <c r="X289" s="1"/>
      <c r="Y289" s="1"/>
      <c r="Z289" s="1"/>
      <c r="AA289" s="1"/>
      <c r="AB289" s="1"/>
      <c r="AC289" s="1"/>
      <c r="AD289" s="1"/>
    </row>
    <row r="290" spans="1:30" x14ac:dyDescent="0.35">
      <c r="A290" s="1"/>
      <c r="B290" s="1"/>
      <c r="C290" s="1"/>
      <c r="D290" s="1"/>
      <c r="E290" s="1"/>
      <c r="F290" s="1"/>
      <c r="G290" s="1"/>
      <c r="H290" s="1"/>
      <c r="I290" s="1"/>
      <c r="J290" s="1"/>
      <c r="K290" s="1"/>
      <c r="L290" s="77" t="str">
        <f t="shared" si="4"/>
        <v>Yes</v>
      </c>
      <c r="M290" s="4"/>
      <c r="N290" s="4"/>
      <c r="O290" s="77" t="str">
        <f>IF(OR(A290="", M290=""), "",
   IF(AND(
         M290 &lt;= 'County Names to hide (2)'!$D$2,
         OR(N290="", N290 &gt;= 'County Names to hide (2)'!$C$2)
      ),
      "Yes",
      "No"
   )
)</f>
        <v/>
      </c>
      <c r="P290" s="4"/>
      <c r="Q290" s="4"/>
      <c r="R290" s="4"/>
      <c r="S290" s="4"/>
      <c r="T290" s="77" t="str">
        <f>IF(Outcomes!M290="","",
   IF(AND(Outcomes!N290&lt;&gt;"",Outcomes!N290&lt;'County Names to hide (2)'!$C$2),0,
      ROUND((MIN(IF(Outcomes!N290="", 'County Names to hide (2)'!$D$2, Outcomes!N290),'County Names to hide (2)'!$D$2)-Outcomes!M290)/30,1)))</f>
        <v/>
      </c>
      <c r="U290" s="77" t="str">
        <f>IF(Outcomes!C290="", "", DATEDIF(Outcomes!C290, 'County Names to hide (2)'!$D$2, "m"))</f>
        <v/>
      </c>
      <c r="V290" s="77" t="str">
        <f>IF(OR(A290="", M290="", N290=""), "",
   IF(AND(
         N290 &gt;= 'County Names to hide (2)'!$C$2,
         N290 &lt;= 'County Names to hide (2)'!$D$2
      ),
      "Yes",
      "No"
   )
)</f>
        <v/>
      </c>
      <c r="W290" s="1"/>
      <c r="X290" s="1"/>
      <c r="Y290" s="1"/>
      <c r="Z290" s="1"/>
      <c r="AA290" s="1"/>
      <c r="AB290" s="1"/>
      <c r="AC290" s="1"/>
      <c r="AD290" s="1"/>
    </row>
    <row r="291" spans="1:30" x14ac:dyDescent="0.35">
      <c r="A291" s="1"/>
      <c r="B291" s="1"/>
      <c r="C291" s="1"/>
      <c r="D291" s="1"/>
      <c r="E291" s="1"/>
      <c r="F291" s="1"/>
      <c r="G291" s="1"/>
      <c r="H291" s="1"/>
      <c r="I291" s="1"/>
      <c r="J291" s="1"/>
      <c r="K291" s="1"/>
      <c r="L291" s="77" t="str">
        <f t="shared" si="4"/>
        <v>Yes</v>
      </c>
      <c r="M291" s="4"/>
      <c r="N291" s="4"/>
      <c r="O291" s="77" t="str">
        <f>IF(OR(A291="", M291=""), "",
   IF(AND(
         M291 &lt;= 'County Names to hide (2)'!$D$2,
         OR(N291="", N291 &gt;= 'County Names to hide (2)'!$C$2)
      ),
      "Yes",
      "No"
   )
)</f>
        <v/>
      </c>
      <c r="P291" s="4"/>
      <c r="Q291" s="4"/>
      <c r="R291" s="4"/>
      <c r="S291" s="4"/>
      <c r="T291" s="77" t="str">
        <f>IF(Outcomes!M291="","",
   IF(AND(Outcomes!N291&lt;&gt;"",Outcomes!N291&lt;'County Names to hide (2)'!$C$2),0,
      ROUND((MIN(IF(Outcomes!N291="", 'County Names to hide (2)'!$D$2, Outcomes!N291),'County Names to hide (2)'!$D$2)-Outcomes!M291)/30,1)))</f>
        <v/>
      </c>
      <c r="U291" s="77" t="str">
        <f>IF(Outcomes!C291="", "", DATEDIF(Outcomes!C291, 'County Names to hide (2)'!$D$2, "m"))</f>
        <v/>
      </c>
      <c r="V291" s="77" t="str">
        <f>IF(OR(A291="", M291="", N291=""), "",
   IF(AND(
         N291 &gt;= 'County Names to hide (2)'!$C$2,
         N291 &lt;= 'County Names to hide (2)'!$D$2
      ),
      "Yes",
      "No"
   )
)</f>
        <v/>
      </c>
      <c r="W291" s="1"/>
      <c r="X291" s="1"/>
      <c r="Y291" s="1"/>
      <c r="Z291" s="1"/>
      <c r="AA291" s="1"/>
      <c r="AB291" s="1"/>
      <c r="AC291" s="1"/>
      <c r="AD291" s="1"/>
    </row>
    <row r="292" spans="1:30" x14ac:dyDescent="0.35">
      <c r="A292" s="1"/>
      <c r="B292" s="1"/>
      <c r="C292" s="1"/>
      <c r="D292" s="1"/>
      <c r="E292" s="1"/>
      <c r="F292" s="1"/>
      <c r="G292" s="1"/>
      <c r="H292" s="1"/>
      <c r="I292" s="1"/>
      <c r="J292" s="1"/>
      <c r="K292" s="1"/>
      <c r="L292" s="77" t="str">
        <f t="shared" si="4"/>
        <v>Yes</v>
      </c>
      <c r="M292" s="4"/>
      <c r="N292" s="4"/>
      <c r="O292" s="77" t="str">
        <f>IF(OR(A292="", M292=""), "",
   IF(AND(
         M292 &lt;= 'County Names to hide (2)'!$D$2,
         OR(N292="", N292 &gt;= 'County Names to hide (2)'!$C$2)
      ),
      "Yes",
      "No"
   )
)</f>
        <v/>
      </c>
      <c r="P292" s="4"/>
      <c r="Q292" s="4"/>
      <c r="R292" s="4"/>
      <c r="S292" s="4"/>
      <c r="T292" s="77" t="str">
        <f>IF(Outcomes!M292="","",
   IF(AND(Outcomes!N292&lt;&gt;"",Outcomes!N292&lt;'County Names to hide (2)'!$C$2),0,
      ROUND((MIN(IF(Outcomes!N292="", 'County Names to hide (2)'!$D$2, Outcomes!N292),'County Names to hide (2)'!$D$2)-Outcomes!M292)/30,1)))</f>
        <v/>
      </c>
      <c r="U292" s="77" t="str">
        <f>IF(Outcomes!C292="", "", DATEDIF(Outcomes!C292, 'County Names to hide (2)'!$D$2, "m"))</f>
        <v/>
      </c>
      <c r="V292" s="77" t="str">
        <f>IF(OR(A292="", M292="", N292=""), "",
   IF(AND(
         N292 &gt;= 'County Names to hide (2)'!$C$2,
         N292 &lt;= 'County Names to hide (2)'!$D$2
      ),
      "Yes",
      "No"
   )
)</f>
        <v/>
      </c>
      <c r="W292" s="1"/>
      <c r="X292" s="1"/>
      <c r="Y292" s="1"/>
      <c r="Z292" s="1"/>
      <c r="AA292" s="1"/>
      <c r="AB292" s="1"/>
      <c r="AC292" s="1"/>
      <c r="AD292" s="1"/>
    </row>
    <row r="293" spans="1:30" x14ac:dyDescent="0.35">
      <c r="A293" s="1"/>
      <c r="B293" s="1"/>
      <c r="C293" s="1"/>
      <c r="D293" s="1"/>
      <c r="E293" s="1"/>
      <c r="F293" s="1"/>
      <c r="G293" s="1"/>
      <c r="H293" s="1"/>
      <c r="I293" s="1"/>
      <c r="J293" s="1"/>
      <c r="K293" s="1"/>
      <c r="L293" s="77" t="str">
        <f t="shared" si="4"/>
        <v>Yes</v>
      </c>
      <c r="M293" s="4"/>
      <c r="N293" s="4"/>
      <c r="O293" s="77" t="str">
        <f>IF(OR(A293="", M293=""), "",
   IF(AND(
         M293 &lt;= 'County Names to hide (2)'!$D$2,
         OR(N293="", N293 &gt;= 'County Names to hide (2)'!$C$2)
      ),
      "Yes",
      "No"
   )
)</f>
        <v/>
      </c>
      <c r="P293" s="4"/>
      <c r="Q293" s="4"/>
      <c r="R293" s="4"/>
      <c r="S293" s="4"/>
      <c r="T293" s="77" t="str">
        <f>IF(Outcomes!M293="","",
   IF(AND(Outcomes!N293&lt;&gt;"",Outcomes!N293&lt;'County Names to hide (2)'!$C$2),0,
      ROUND((MIN(IF(Outcomes!N293="", 'County Names to hide (2)'!$D$2, Outcomes!N293),'County Names to hide (2)'!$D$2)-Outcomes!M293)/30,1)))</f>
        <v/>
      </c>
      <c r="U293" s="77" t="str">
        <f>IF(Outcomes!C293="", "", DATEDIF(Outcomes!C293, 'County Names to hide (2)'!$D$2, "m"))</f>
        <v/>
      </c>
      <c r="V293" s="77" t="str">
        <f>IF(OR(A293="", M293="", N293=""), "",
   IF(AND(
         N293 &gt;= 'County Names to hide (2)'!$C$2,
         N293 &lt;= 'County Names to hide (2)'!$D$2
      ),
      "Yes",
      "No"
   )
)</f>
        <v/>
      </c>
      <c r="W293" s="1"/>
      <c r="X293" s="1"/>
      <c r="Y293" s="1"/>
      <c r="Z293" s="1"/>
      <c r="AA293" s="1"/>
      <c r="AB293" s="1"/>
      <c r="AC293" s="1"/>
      <c r="AD293" s="1"/>
    </row>
    <row r="294" spans="1:30" x14ac:dyDescent="0.35">
      <c r="A294" s="1"/>
      <c r="B294" s="1"/>
      <c r="C294" s="1"/>
      <c r="D294" s="1"/>
      <c r="E294" s="1"/>
      <c r="F294" s="1"/>
      <c r="G294" s="1"/>
      <c r="H294" s="1"/>
      <c r="I294" s="1"/>
      <c r="J294" s="1"/>
      <c r="K294" s="1"/>
      <c r="L294" s="77" t="str">
        <f t="shared" si="4"/>
        <v>Yes</v>
      </c>
      <c r="M294" s="4"/>
      <c r="N294" s="4"/>
      <c r="O294" s="77" t="str">
        <f>IF(OR(A294="", M294=""), "",
   IF(AND(
         M294 &lt;= 'County Names to hide (2)'!$D$2,
         OR(N294="", N294 &gt;= 'County Names to hide (2)'!$C$2)
      ),
      "Yes",
      "No"
   )
)</f>
        <v/>
      </c>
      <c r="P294" s="4"/>
      <c r="Q294" s="4"/>
      <c r="R294" s="4"/>
      <c r="S294" s="4"/>
      <c r="T294" s="77" t="str">
        <f>IF(Outcomes!M294="","",
   IF(AND(Outcomes!N294&lt;&gt;"",Outcomes!N294&lt;'County Names to hide (2)'!$C$2),0,
      ROUND((MIN(IF(Outcomes!N294="", 'County Names to hide (2)'!$D$2, Outcomes!N294),'County Names to hide (2)'!$D$2)-Outcomes!M294)/30,1)))</f>
        <v/>
      </c>
      <c r="U294" s="77" t="str">
        <f>IF(Outcomes!C294="", "", DATEDIF(Outcomes!C294, 'County Names to hide (2)'!$D$2, "m"))</f>
        <v/>
      </c>
      <c r="V294" s="77" t="str">
        <f>IF(OR(A294="", M294="", N294=""), "",
   IF(AND(
         N294 &gt;= 'County Names to hide (2)'!$C$2,
         N294 &lt;= 'County Names to hide (2)'!$D$2
      ),
      "Yes",
      "No"
   )
)</f>
        <v/>
      </c>
      <c r="W294" s="1"/>
      <c r="X294" s="1"/>
      <c r="Y294" s="1"/>
      <c r="Z294" s="1"/>
      <c r="AA294" s="1"/>
      <c r="AB294" s="1"/>
      <c r="AC294" s="1"/>
      <c r="AD294" s="1"/>
    </row>
    <row r="295" spans="1:30" x14ac:dyDescent="0.35">
      <c r="A295" s="1"/>
      <c r="B295" s="1"/>
      <c r="C295" s="1"/>
      <c r="D295" s="1"/>
      <c r="E295" s="1"/>
      <c r="F295" s="1"/>
      <c r="G295" s="1"/>
      <c r="H295" s="1"/>
      <c r="I295" s="1"/>
      <c r="J295" s="1"/>
      <c r="K295" s="1"/>
      <c r="L295" s="77" t="str">
        <f t="shared" si="4"/>
        <v>Yes</v>
      </c>
      <c r="M295" s="4"/>
      <c r="N295" s="4"/>
      <c r="O295" s="77" t="str">
        <f>IF(OR(A295="", M295=""), "",
   IF(AND(
         M295 &lt;= 'County Names to hide (2)'!$D$2,
         OR(N295="", N295 &gt;= 'County Names to hide (2)'!$C$2)
      ),
      "Yes",
      "No"
   )
)</f>
        <v/>
      </c>
      <c r="P295" s="4"/>
      <c r="Q295" s="4"/>
      <c r="R295" s="4"/>
      <c r="S295" s="4"/>
      <c r="T295" s="77" t="str">
        <f>IF(Outcomes!M295="","",
   IF(AND(Outcomes!N295&lt;&gt;"",Outcomes!N295&lt;'County Names to hide (2)'!$C$2),0,
      ROUND((MIN(IF(Outcomes!N295="", 'County Names to hide (2)'!$D$2, Outcomes!N295),'County Names to hide (2)'!$D$2)-Outcomes!M295)/30,1)))</f>
        <v/>
      </c>
      <c r="U295" s="77" t="str">
        <f>IF(Outcomes!C295="", "", DATEDIF(Outcomes!C295, 'County Names to hide (2)'!$D$2, "m"))</f>
        <v/>
      </c>
      <c r="V295" s="77" t="str">
        <f>IF(OR(A295="", M295="", N295=""), "",
   IF(AND(
         N295 &gt;= 'County Names to hide (2)'!$C$2,
         N295 &lt;= 'County Names to hide (2)'!$D$2
      ),
      "Yes",
      "No"
   )
)</f>
        <v/>
      </c>
      <c r="W295" s="1"/>
      <c r="X295" s="1"/>
      <c r="Y295" s="1"/>
      <c r="Z295" s="1"/>
      <c r="AA295" s="1"/>
      <c r="AB295" s="1"/>
      <c r="AC295" s="1"/>
      <c r="AD295" s="1"/>
    </row>
    <row r="296" spans="1:30" x14ac:dyDescent="0.35">
      <c r="A296" s="1"/>
      <c r="B296" s="1"/>
      <c r="C296" s="1"/>
      <c r="D296" s="1"/>
      <c r="E296" s="1"/>
      <c r="F296" s="1"/>
      <c r="G296" s="1"/>
      <c r="H296" s="1"/>
      <c r="I296" s="1"/>
      <c r="J296" s="1"/>
      <c r="K296" s="1"/>
      <c r="L296" s="77" t="str">
        <f t="shared" si="4"/>
        <v>Yes</v>
      </c>
      <c r="M296" s="4"/>
      <c r="N296" s="4"/>
      <c r="O296" s="77" t="str">
        <f>IF(OR(A296="", M296=""), "",
   IF(AND(
         M296 &lt;= 'County Names to hide (2)'!$D$2,
         OR(N296="", N296 &gt;= 'County Names to hide (2)'!$C$2)
      ),
      "Yes",
      "No"
   )
)</f>
        <v/>
      </c>
      <c r="P296" s="4"/>
      <c r="Q296" s="4"/>
      <c r="R296" s="4"/>
      <c r="S296" s="4"/>
      <c r="T296" s="77" t="str">
        <f>IF(Outcomes!M296="","",
   IF(AND(Outcomes!N296&lt;&gt;"",Outcomes!N296&lt;'County Names to hide (2)'!$C$2),0,
      ROUND((MIN(IF(Outcomes!N296="", 'County Names to hide (2)'!$D$2, Outcomes!N296),'County Names to hide (2)'!$D$2)-Outcomes!M296)/30,1)))</f>
        <v/>
      </c>
      <c r="U296" s="77" t="str">
        <f>IF(Outcomes!C296="", "", DATEDIF(Outcomes!C296, 'County Names to hide (2)'!$D$2, "m"))</f>
        <v/>
      </c>
      <c r="V296" s="77" t="str">
        <f>IF(OR(A296="", M296="", N296=""), "",
   IF(AND(
         N296 &gt;= 'County Names to hide (2)'!$C$2,
         N296 &lt;= 'County Names to hide (2)'!$D$2
      ),
      "Yes",
      "No"
   )
)</f>
        <v/>
      </c>
      <c r="W296" s="1"/>
      <c r="X296" s="1"/>
      <c r="Y296" s="1"/>
      <c r="Z296" s="1"/>
      <c r="AA296" s="1"/>
      <c r="AB296" s="1"/>
      <c r="AC296" s="1"/>
      <c r="AD296" s="1"/>
    </row>
    <row r="297" spans="1:30" x14ac:dyDescent="0.35">
      <c r="A297" s="1"/>
      <c r="B297" s="1"/>
      <c r="C297" s="1"/>
      <c r="D297" s="1"/>
      <c r="E297" s="1"/>
      <c r="F297" s="1"/>
      <c r="G297" s="1"/>
      <c r="H297" s="1"/>
      <c r="I297" s="1"/>
      <c r="J297" s="1"/>
      <c r="K297" s="1"/>
      <c r="L297" s="77" t="str">
        <f t="shared" si="4"/>
        <v>Yes</v>
      </c>
      <c r="M297" s="4"/>
      <c r="N297" s="4"/>
      <c r="O297" s="77" t="str">
        <f>IF(OR(A297="", M297=""), "",
   IF(AND(
         M297 &lt;= 'County Names to hide (2)'!$D$2,
         OR(N297="", N297 &gt;= 'County Names to hide (2)'!$C$2)
      ),
      "Yes",
      "No"
   )
)</f>
        <v/>
      </c>
      <c r="P297" s="4"/>
      <c r="Q297" s="4"/>
      <c r="R297" s="4"/>
      <c r="S297" s="4"/>
      <c r="T297" s="77" t="str">
        <f>IF(Outcomes!M297="","",
   IF(AND(Outcomes!N297&lt;&gt;"",Outcomes!N297&lt;'County Names to hide (2)'!$C$2),0,
      ROUND((MIN(IF(Outcomes!N297="", 'County Names to hide (2)'!$D$2, Outcomes!N297),'County Names to hide (2)'!$D$2)-Outcomes!M297)/30,1)))</f>
        <v/>
      </c>
      <c r="U297" s="77" t="str">
        <f>IF(Outcomes!C297="", "", DATEDIF(Outcomes!C297, 'County Names to hide (2)'!$D$2, "m"))</f>
        <v/>
      </c>
      <c r="V297" s="77" t="str">
        <f>IF(OR(A297="", M297="", N297=""), "",
   IF(AND(
         N297 &gt;= 'County Names to hide (2)'!$C$2,
         N297 &lt;= 'County Names to hide (2)'!$D$2
      ),
      "Yes",
      "No"
   )
)</f>
        <v/>
      </c>
      <c r="W297" s="1"/>
      <c r="X297" s="1"/>
      <c r="Y297" s="1"/>
      <c r="Z297" s="1"/>
      <c r="AA297" s="1"/>
      <c r="AB297" s="1"/>
      <c r="AC297" s="1"/>
      <c r="AD297" s="1"/>
    </row>
    <row r="298" spans="1:30" x14ac:dyDescent="0.35">
      <c r="A298" s="1"/>
      <c r="B298" s="1"/>
      <c r="C298" s="1"/>
      <c r="D298" s="1"/>
      <c r="E298" s="1"/>
      <c r="F298" s="1"/>
      <c r="G298" s="1"/>
      <c r="H298" s="1"/>
      <c r="I298" s="1"/>
      <c r="J298" s="1"/>
      <c r="K298" s="1"/>
      <c r="L298" s="77" t="str">
        <f t="shared" si="4"/>
        <v>Yes</v>
      </c>
      <c r="M298" s="4"/>
      <c r="N298" s="4"/>
      <c r="O298" s="77" t="str">
        <f>IF(OR(A298="", M298=""), "",
   IF(AND(
         M298 &lt;= 'County Names to hide (2)'!$D$2,
         OR(N298="", N298 &gt;= 'County Names to hide (2)'!$C$2)
      ),
      "Yes",
      "No"
   )
)</f>
        <v/>
      </c>
      <c r="P298" s="4"/>
      <c r="Q298" s="4"/>
      <c r="R298" s="4"/>
      <c r="S298" s="4"/>
      <c r="T298" s="77" t="str">
        <f>IF(Outcomes!M298="","",
   IF(AND(Outcomes!N298&lt;&gt;"",Outcomes!N298&lt;'County Names to hide (2)'!$C$2),0,
      ROUND((MIN(IF(Outcomes!N298="", 'County Names to hide (2)'!$D$2, Outcomes!N298),'County Names to hide (2)'!$D$2)-Outcomes!M298)/30,1)))</f>
        <v/>
      </c>
      <c r="U298" s="77" t="str">
        <f>IF(Outcomes!C298="", "", DATEDIF(Outcomes!C298, 'County Names to hide (2)'!$D$2, "m"))</f>
        <v/>
      </c>
      <c r="V298" s="77" t="str">
        <f>IF(OR(A298="", M298="", N298=""), "",
   IF(AND(
         N298 &gt;= 'County Names to hide (2)'!$C$2,
         N298 &lt;= 'County Names to hide (2)'!$D$2
      ),
      "Yes",
      "No"
   )
)</f>
        <v/>
      </c>
      <c r="W298" s="1"/>
      <c r="X298" s="1"/>
      <c r="Y298" s="1"/>
      <c r="Z298" s="1"/>
      <c r="AA298" s="1"/>
      <c r="AB298" s="1"/>
      <c r="AC298" s="1"/>
      <c r="AD298" s="1"/>
    </row>
    <row r="299" spans="1:30" x14ac:dyDescent="0.35">
      <c r="A299" s="1"/>
      <c r="B299" s="1"/>
      <c r="C299" s="1"/>
      <c r="D299" s="1"/>
      <c r="E299" s="1"/>
      <c r="F299" s="1"/>
      <c r="G299" s="1"/>
      <c r="H299" s="1"/>
      <c r="I299" s="1"/>
      <c r="J299" s="1"/>
      <c r="K299" s="1"/>
      <c r="L299" s="77" t="str">
        <f t="shared" si="4"/>
        <v>Yes</v>
      </c>
      <c r="M299" s="4"/>
      <c r="N299" s="4"/>
      <c r="O299" s="77" t="str">
        <f>IF(OR(A299="", M299=""), "",
   IF(AND(
         M299 &lt;= 'County Names to hide (2)'!$D$2,
         OR(N299="", N299 &gt;= 'County Names to hide (2)'!$C$2)
      ),
      "Yes",
      "No"
   )
)</f>
        <v/>
      </c>
      <c r="P299" s="4"/>
      <c r="Q299" s="4"/>
      <c r="R299" s="4"/>
      <c r="S299" s="4"/>
      <c r="T299" s="77" t="str">
        <f>IF(Outcomes!M299="","",
   IF(AND(Outcomes!N299&lt;&gt;"",Outcomes!N299&lt;'County Names to hide (2)'!$C$2),0,
      ROUND((MIN(IF(Outcomes!N299="", 'County Names to hide (2)'!$D$2, Outcomes!N299),'County Names to hide (2)'!$D$2)-Outcomes!M299)/30,1)))</f>
        <v/>
      </c>
      <c r="U299" s="77" t="str">
        <f>IF(Outcomes!C299="", "", DATEDIF(Outcomes!C299, 'County Names to hide (2)'!$D$2, "m"))</f>
        <v/>
      </c>
      <c r="V299" s="77" t="str">
        <f>IF(OR(A299="", M299="", N299=""), "",
   IF(AND(
         N299 &gt;= 'County Names to hide (2)'!$C$2,
         N299 &lt;= 'County Names to hide (2)'!$D$2
      ),
      "Yes",
      "No"
   )
)</f>
        <v/>
      </c>
      <c r="W299" s="1"/>
      <c r="X299" s="1"/>
      <c r="Y299" s="1"/>
      <c r="Z299" s="1"/>
      <c r="AA299" s="1"/>
      <c r="AB299" s="1"/>
      <c r="AC299" s="1"/>
      <c r="AD299" s="1"/>
    </row>
    <row r="300" spans="1:30" x14ac:dyDescent="0.35">
      <c r="A300" s="1"/>
      <c r="B300" s="1"/>
      <c r="C300" s="1"/>
      <c r="D300" s="1"/>
      <c r="E300" s="1"/>
      <c r="F300" s="1"/>
      <c r="G300" s="1"/>
      <c r="H300" s="1"/>
      <c r="I300" s="1"/>
      <c r="J300" s="1"/>
      <c r="K300" s="1"/>
      <c r="L300" s="77" t="str">
        <f t="shared" si="4"/>
        <v>Yes</v>
      </c>
      <c r="M300" s="4"/>
      <c r="N300" s="4"/>
      <c r="O300" s="77" t="str">
        <f>IF(OR(A300="", M300=""), "",
   IF(AND(
         M300 &lt;= 'County Names to hide (2)'!$D$2,
         OR(N300="", N300 &gt;= 'County Names to hide (2)'!$C$2)
      ),
      "Yes",
      "No"
   )
)</f>
        <v/>
      </c>
      <c r="P300" s="4"/>
      <c r="Q300" s="4"/>
      <c r="R300" s="4"/>
      <c r="S300" s="4"/>
      <c r="T300" s="77" t="str">
        <f>IF(Outcomes!M300="","",
   IF(AND(Outcomes!N300&lt;&gt;"",Outcomes!N300&lt;'County Names to hide (2)'!$C$2),0,
      ROUND((MIN(IF(Outcomes!N300="", 'County Names to hide (2)'!$D$2, Outcomes!N300),'County Names to hide (2)'!$D$2)-Outcomes!M300)/30,1)))</f>
        <v/>
      </c>
      <c r="U300" s="77" t="str">
        <f>IF(Outcomes!C300="", "", DATEDIF(Outcomes!C300, 'County Names to hide (2)'!$D$2, "m"))</f>
        <v/>
      </c>
      <c r="V300" s="77" t="str">
        <f>IF(OR(A300="", M300="", N300=""), "",
   IF(AND(
         N300 &gt;= 'County Names to hide (2)'!$C$2,
         N300 &lt;= 'County Names to hide (2)'!$D$2
      ),
      "Yes",
      "No"
   )
)</f>
        <v/>
      </c>
      <c r="W300" s="1"/>
      <c r="X300" s="1"/>
      <c r="Y300" s="1"/>
      <c r="Z300" s="1"/>
      <c r="AA300" s="1"/>
      <c r="AB300" s="1"/>
      <c r="AC300" s="1"/>
      <c r="AD300" s="1"/>
    </row>
    <row r="301" spans="1:30" x14ac:dyDescent="0.35">
      <c r="A301" s="1"/>
      <c r="B301" s="1"/>
      <c r="C301" s="1"/>
      <c r="D301" s="1"/>
      <c r="E301" s="1"/>
      <c r="F301" s="1"/>
      <c r="G301" s="1"/>
      <c r="H301" s="1"/>
      <c r="I301" s="1"/>
      <c r="J301" s="1"/>
      <c r="K301" s="1"/>
      <c r="L301" s="77" t="str">
        <f t="shared" si="4"/>
        <v>Yes</v>
      </c>
      <c r="M301" s="4"/>
      <c r="N301" s="4"/>
      <c r="O301" s="77" t="str">
        <f>IF(OR(A301="", M301=""), "",
   IF(AND(
         M301 &lt;= 'County Names to hide (2)'!$D$2,
         OR(N301="", N301 &gt;= 'County Names to hide (2)'!$C$2)
      ),
      "Yes",
      "No"
   )
)</f>
        <v/>
      </c>
      <c r="P301" s="4"/>
      <c r="Q301" s="4"/>
      <c r="R301" s="4"/>
      <c r="S301" s="4"/>
      <c r="T301" s="77" t="str">
        <f>IF(Outcomes!M301="","",
   IF(AND(Outcomes!N301&lt;&gt;"",Outcomes!N301&lt;'County Names to hide (2)'!$C$2),0,
      ROUND((MIN(IF(Outcomes!N301="", 'County Names to hide (2)'!$D$2, Outcomes!N301),'County Names to hide (2)'!$D$2)-Outcomes!M301)/30,1)))</f>
        <v/>
      </c>
      <c r="U301" s="77" t="str">
        <f>IF(Outcomes!C301="", "", DATEDIF(Outcomes!C301, 'County Names to hide (2)'!$D$2, "m"))</f>
        <v/>
      </c>
      <c r="V301" s="77" t="str">
        <f>IF(OR(A301="", M301="", N301=""), "",
   IF(AND(
         N301 &gt;= 'County Names to hide (2)'!$C$2,
         N301 &lt;= 'County Names to hide (2)'!$D$2
      ),
      "Yes",
      "No"
   )
)</f>
        <v/>
      </c>
      <c r="W301" s="1"/>
      <c r="X301" s="1"/>
      <c r="Y301" s="1"/>
      <c r="Z301" s="1"/>
      <c r="AA301" s="1"/>
      <c r="AB301" s="1"/>
      <c r="AC301" s="1"/>
      <c r="AD301" s="1"/>
    </row>
    <row r="302" spans="1:30" x14ac:dyDescent="0.35">
      <c r="A302" s="1"/>
      <c r="B302" s="1"/>
      <c r="C302" s="1"/>
      <c r="D302" s="1"/>
      <c r="E302" s="1"/>
      <c r="F302" s="1"/>
      <c r="G302" s="1"/>
      <c r="H302" s="1"/>
      <c r="I302" s="1"/>
      <c r="J302" s="1"/>
      <c r="K302" s="1"/>
      <c r="L302" s="77" t="str">
        <f t="shared" si="4"/>
        <v>Yes</v>
      </c>
      <c r="M302" s="4"/>
      <c r="N302" s="4"/>
      <c r="O302" s="77" t="str">
        <f>IF(OR(A302="", M302=""), "",
   IF(AND(
         M302 &lt;= 'County Names to hide (2)'!$D$2,
         OR(N302="", N302 &gt;= 'County Names to hide (2)'!$C$2)
      ),
      "Yes",
      "No"
   )
)</f>
        <v/>
      </c>
      <c r="P302" s="4"/>
      <c r="Q302" s="4"/>
      <c r="R302" s="4"/>
      <c r="S302" s="4"/>
      <c r="T302" s="77" t="str">
        <f>IF(Outcomes!M302="","",
   IF(AND(Outcomes!N302&lt;&gt;"",Outcomes!N302&lt;'County Names to hide (2)'!$C$2),0,
      ROUND((MIN(IF(Outcomes!N302="", 'County Names to hide (2)'!$D$2, Outcomes!N302),'County Names to hide (2)'!$D$2)-Outcomes!M302)/30,1)))</f>
        <v/>
      </c>
      <c r="U302" s="77" t="str">
        <f>IF(Outcomes!C302="", "", DATEDIF(Outcomes!C302, 'County Names to hide (2)'!$D$2, "m"))</f>
        <v/>
      </c>
      <c r="V302" s="77" t="str">
        <f>IF(OR(A302="", M302="", N302=""), "",
   IF(AND(
         N302 &gt;= 'County Names to hide (2)'!$C$2,
         N302 &lt;= 'County Names to hide (2)'!$D$2
      ),
      "Yes",
      "No"
   )
)</f>
        <v/>
      </c>
      <c r="W302" s="1"/>
      <c r="X302" s="1"/>
      <c r="Y302" s="1"/>
      <c r="Z302" s="1"/>
      <c r="AA302" s="1"/>
      <c r="AB302" s="1"/>
      <c r="AC302" s="1"/>
      <c r="AD302" s="1"/>
    </row>
    <row r="303" spans="1:30" x14ac:dyDescent="0.35">
      <c r="A303" s="1"/>
      <c r="B303" s="1"/>
      <c r="C303" s="1"/>
      <c r="D303" s="1"/>
      <c r="E303" s="1"/>
      <c r="F303" s="1"/>
      <c r="G303" s="1"/>
      <c r="H303" s="1"/>
      <c r="I303" s="1"/>
      <c r="J303" s="1"/>
      <c r="K303" s="1"/>
      <c r="L303" s="77" t="str">
        <f t="shared" si="4"/>
        <v>Yes</v>
      </c>
      <c r="M303" s="4"/>
      <c r="N303" s="4"/>
      <c r="O303" s="77" t="str">
        <f>IF(OR(A303="", M303=""), "",
   IF(AND(
         M303 &lt;= 'County Names to hide (2)'!$D$2,
         OR(N303="", N303 &gt;= 'County Names to hide (2)'!$C$2)
      ),
      "Yes",
      "No"
   )
)</f>
        <v/>
      </c>
      <c r="P303" s="4"/>
      <c r="Q303" s="4"/>
      <c r="R303" s="4"/>
      <c r="S303" s="4"/>
      <c r="T303" s="77" t="str">
        <f>IF(Outcomes!M303="","",
   IF(AND(Outcomes!N303&lt;&gt;"",Outcomes!N303&lt;'County Names to hide (2)'!$C$2),0,
      ROUND((MIN(IF(Outcomes!N303="", 'County Names to hide (2)'!$D$2, Outcomes!N303),'County Names to hide (2)'!$D$2)-Outcomes!M303)/30,1)))</f>
        <v/>
      </c>
      <c r="U303" s="77" t="str">
        <f>IF(Outcomes!C303="", "", DATEDIF(Outcomes!C303, 'County Names to hide (2)'!$D$2, "m"))</f>
        <v/>
      </c>
      <c r="V303" s="77" t="str">
        <f>IF(OR(A303="", M303="", N303=""), "",
   IF(AND(
         N303 &gt;= 'County Names to hide (2)'!$C$2,
         N303 &lt;= 'County Names to hide (2)'!$D$2
      ),
      "Yes",
      "No"
   )
)</f>
        <v/>
      </c>
      <c r="W303" s="1"/>
      <c r="X303" s="1"/>
      <c r="Y303" s="1"/>
      <c r="Z303" s="1"/>
      <c r="AA303" s="1"/>
      <c r="AB303" s="1"/>
      <c r="AC303" s="1"/>
      <c r="AD303" s="1"/>
    </row>
    <row r="304" spans="1:30" x14ac:dyDescent="0.35">
      <c r="A304" s="1"/>
      <c r="B304" s="1"/>
      <c r="C304" s="1"/>
      <c r="D304" s="1"/>
      <c r="E304" s="1"/>
      <c r="F304" s="1"/>
      <c r="G304" s="1"/>
      <c r="H304" s="1"/>
      <c r="I304" s="1"/>
      <c r="J304" s="1"/>
      <c r="K304" s="1"/>
      <c r="L304" s="77" t="str">
        <f t="shared" si="4"/>
        <v>Yes</v>
      </c>
      <c r="M304" s="4"/>
      <c r="N304" s="4"/>
      <c r="O304" s="77" t="str">
        <f>IF(OR(A304="", M304=""), "",
   IF(AND(
         M304 &lt;= 'County Names to hide (2)'!$D$2,
         OR(N304="", N304 &gt;= 'County Names to hide (2)'!$C$2)
      ),
      "Yes",
      "No"
   )
)</f>
        <v/>
      </c>
      <c r="P304" s="4"/>
      <c r="Q304" s="4"/>
      <c r="R304" s="4"/>
      <c r="S304" s="4"/>
      <c r="T304" s="77" t="str">
        <f>IF(Outcomes!M304="","",
   IF(AND(Outcomes!N304&lt;&gt;"",Outcomes!N304&lt;'County Names to hide (2)'!$C$2),0,
      ROUND((MIN(IF(Outcomes!N304="", 'County Names to hide (2)'!$D$2, Outcomes!N304),'County Names to hide (2)'!$D$2)-Outcomes!M304)/30,1)))</f>
        <v/>
      </c>
      <c r="U304" s="77" t="str">
        <f>IF(Outcomes!C304="", "", DATEDIF(Outcomes!C304, 'County Names to hide (2)'!$D$2, "m"))</f>
        <v/>
      </c>
      <c r="V304" s="77" t="str">
        <f>IF(OR(A304="", M304="", N304=""), "",
   IF(AND(
         N304 &gt;= 'County Names to hide (2)'!$C$2,
         N304 &lt;= 'County Names to hide (2)'!$D$2
      ),
      "Yes",
      "No"
   )
)</f>
        <v/>
      </c>
      <c r="W304" s="1"/>
      <c r="X304" s="1"/>
      <c r="Y304" s="1"/>
      <c r="Z304" s="1"/>
      <c r="AA304" s="1"/>
      <c r="AB304" s="1"/>
      <c r="AC304" s="1"/>
      <c r="AD304" s="1"/>
    </row>
    <row r="305" spans="1:30" x14ac:dyDescent="0.35">
      <c r="A305" s="1"/>
      <c r="B305" s="1"/>
      <c r="C305" s="1"/>
      <c r="D305" s="1"/>
      <c r="E305" s="1"/>
      <c r="F305" s="1"/>
      <c r="G305" s="1"/>
      <c r="H305" s="1"/>
      <c r="I305" s="1"/>
      <c r="J305" s="1"/>
      <c r="K305" s="1"/>
      <c r="L305" s="77" t="str">
        <f t="shared" si="4"/>
        <v>Yes</v>
      </c>
      <c r="M305" s="4"/>
      <c r="N305" s="4"/>
      <c r="O305" s="77" t="str">
        <f>IF(OR(A305="", M305=""), "",
   IF(AND(
         M305 &lt;= 'County Names to hide (2)'!$D$2,
         OR(N305="", N305 &gt;= 'County Names to hide (2)'!$C$2)
      ),
      "Yes",
      "No"
   )
)</f>
        <v/>
      </c>
      <c r="P305" s="4"/>
      <c r="Q305" s="4"/>
      <c r="R305" s="4"/>
      <c r="S305" s="4"/>
      <c r="T305" s="77" t="str">
        <f>IF(Outcomes!M305="","",
   IF(AND(Outcomes!N305&lt;&gt;"",Outcomes!N305&lt;'County Names to hide (2)'!$C$2),0,
      ROUND((MIN(IF(Outcomes!N305="", 'County Names to hide (2)'!$D$2, Outcomes!N305),'County Names to hide (2)'!$D$2)-Outcomes!M305)/30,1)))</f>
        <v/>
      </c>
      <c r="U305" s="77" t="str">
        <f>IF(Outcomes!C305="", "", DATEDIF(Outcomes!C305, 'County Names to hide (2)'!$D$2, "m"))</f>
        <v/>
      </c>
      <c r="V305" s="77" t="str">
        <f>IF(OR(A305="", M305="", N305=""), "",
   IF(AND(
         N305 &gt;= 'County Names to hide (2)'!$C$2,
         N305 &lt;= 'County Names to hide (2)'!$D$2
      ),
      "Yes",
      "No"
   )
)</f>
        <v/>
      </c>
      <c r="W305" s="1"/>
      <c r="X305" s="1"/>
      <c r="Y305" s="1"/>
      <c r="Z305" s="1"/>
      <c r="AA305" s="1"/>
      <c r="AB305" s="1"/>
      <c r="AC305" s="1"/>
      <c r="AD305" s="1"/>
    </row>
    <row r="306" spans="1:30" x14ac:dyDescent="0.35">
      <c r="A306" s="1"/>
      <c r="B306" s="1"/>
      <c r="C306" s="1"/>
      <c r="D306" s="1"/>
      <c r="E306" s="1"/>
      <c r="F306" s="1"/>
      <c r="G306" s="1"/>
      <c r="H306" s="1"/>
      <c r="I306" s="1"/>
      <c r="J306" s="1"/>
      <c r="K306" s="1"/>
      <c r="L306" s="77" t="str">
        <f t="shared" si="4"/>
        <v>Yes</v>
      </c>
      <c r="M306" s="4"/>
      <c r="N306" s="4"/>
      <c r="O306" s="77" t="str">
        <f>IF(OR(A306="", M306=""), "",
   IF(AND(
         M306 &lt;= 'County Names to hide (2)'!$D$2,
         OR(N306="", N306 &gt;= 'County Names to hide (2)'!$C$2)
      ),
      "Yes",
      "No"
   )
)</f>
        <v/>
      </c>
      <c r="P306" s="4"/>
      <c r="Q306" s="4"/>
      <c r="R306" s="4"/>
      <c r="S306" s="4"/>
      <c r="T306" s="77" t="str">
        <f>IF(Outcomes!M306="","",
   IF(AND(Outcomes!N306&lt;&gt;"",Outcomes!N306&lt;'County Names to hide (2)'!$C$2),0,
      ROUND((MIN(IF(Outcomes!N306="", 'County Names to hide (2)'!$D$2, Outcomes!N306),'County Names to hide (2)'!$D$2)-Outcomes!M306)/30,1)))</f>
        <v/>
      </c>
      <c r="U306" s="77" t="str">
        <f>IF(Outcomes!C306="", "", DATEDIF(Outcomes!C306, 'County Names to hide (2)'!$D$2, "m"))</f>
        <v/>
      </c>
      <c r="V306" s="77" t="str">
        <f>IF(OR(A306="", M306="", N306=""), "",
   IF(AND(
         N306 &gt;= 'County Names to hide (2)'!$C$2,
         N306 &lt;= 'County Names to hide (2)'!$D$2
      ),
      "Yes",
      "No"
   )
)</f>
        <v/>
      </c>
      <c r="W306" s="1"/>
      <c r="X306" s="1"/>
      <c r="Y306" s="1"/>
      <c r="Z306" s="1"/>
      <c r="AA306" s="1"/>
      <c r="AB306" s="1"/>
      <c r="AC306" s="1"/>
      <c r="AD306" s="1"/>
    </row>
    <row r="307" spans="1:30" x14ac:dyDescent="0.35">
      <c r="A307" s="1"/>
      <c r="B307" s="1"/>
      <c r="C307" s="1"/>
      <c r="D307" s="1"/>
      <c r="E307" s="1"/>
      <c r="F307" s="1"/>
      <c r="G307" s="1"/>
      <c r="H307" s="1"/>
      <c r="I307" s="1"/>
      <c r="J307" s="1"/>
      <c r="K307" s="1"/>
      <c r="L307" s="77" t="str">
        <f t="shared" si="4"/>
        <v>Yes</v>
      </c>
      <c r="M307" s="4"/>
      <c r="N307" s="4"/>
      <c r="O307" s="77" t="str">
        <f>IF(OR(A307="", M307=""), "",
   IF(AND(
         M307 &lt;= 'County Names to hide (2)'!$D$2,
         OR(N307="", N307 &gt;= 'County Names to hide (2)'!$C$2)
      ),
      "Yes",
      "No"
   )
)</f>
        <v/>
      </c>
      <c r="P307" s="4"/>
      <c r="Q307" s="4"/>
      <c r="R307" s="4"/>
      <c r="S307" s="4"/>
      <c r="T307" s="77" t="str">
        <f>IF(Outcomes!M307="","",
   IF(AND(Outcomes!N307&lt;&gt;"",Outcomes!N307&lt;'County Names to hide (2)'!$C$2),0,
      ROUND((MIN(IF(Outcomes!N307="", 'County Names to hide (2)'!$D$2, Outcomes!N307),'County Names to hide (2)'!$D$2)-Outcomes!M307)/30,1)))</f>
        <v/>
      </c>
      <c r="U307" s="77" t="str">
        <f>IF(Outcomes!C307="", "", DATEDIF(Outcomes!C307, 'County Names to hide (2)'!$D$2, "m"))</f>
        <v/>
      </c>
      <c r="V307" s="77" t="str">
        <f>IF(OR(A307="", M307="", N307=""), "",
   IF(AND(
         N307 &gt;= 'County Names to hide (2)'!$C$2,
         N307 &lt;= 'County Names to hide (2)'!$D$2
      ),
      "Yes",
      "No"
   )
)</f>
        <v/>
      </c>
      <c r="W307" s="1"/>
      <c r="X307" s="1"/>
      <c r="Y307" s="1"/>
      <c r="Z307" s="1"/>
      <c r="AA307" s="1"/>
      <c r="AB307" s="1"/>
      <c r="AC307" s="1"/>
      <c r="AD307" s="1"/>
    </row>
    <row r="308" spans="1:30" x14ac:dyDescent="0.35">
      <c r="A308" s="1"/>
      <c r="B308" s="1"/>
      <c r="C308" s="1"/>
      <c r="D308" s="1"/>
      <c r="E308" s="1"/>
      <c r="F308" s="1"/>
      <c r="G308" s="1"/>
      <c r="H308" s="1"/>
      <c r="I308" s="1"/>
      <c r="J308" s="1"/>
      <c r="K308" s="1"/>
      <c r="L308" s="77" t="str">
        <f t="shared" si="4"/>
        <v>Yes</v>
      </c>
      <c r="M308" s="4"/>
      <c r="N308" s="4"/>
      <c r="O308" s="77" t="str">
        <f>IF(OR(A308="", M308=""), "",
   IF(AND(
         M308 &lt;= 'County Names to hide (2)'!$D$2,
         OR(N308="", N308 &gt;= 'County Names to hide (2)'!$C$2)
      ),
      "Yes",
      "No"
   )
)</f>
        <v/>
      </c>
      <c r="P308" s="4"/>
      <c r="Q308" s="4"/>
      <c r="R308" s="4"/>
      <c r="S308" s="4"/>
      <c r="T308" s="77" t="str">
        <f>IF(Outcomes!M308="","",
   IF(AND(Outcomes!N308&lt;&gt;"",Outcomes!N308&lt;'County Names to hide (2)'!$C$2),0,
      ROUND((MIN(IF(Outcomes!N308="", 'County Names to hide (2)'!$D$2, Outcomes!N308),'County Names to hide (2)'!$D$2)-Outcomes!M308)/30,1)))</f>
        <v/>
      </c>
      <c r="U308" s="77" t="str">
        <f>IF(Outcomes!C308="", "", DATEDIF(Outcomes!C308, 'County Names to hide (2)'!$D$2, "m"))</f>
        <v/>
      </c>
      <c r="V308" s="77" t="str">
        <f>IF(OR(A308="", M308="", N308=""), "",
   IF(AND(
         N308 &gt;= 'County Names to hide (2)'!$C$2,
         N308 &lt;= 'County Names to hide (2)'!$D$2
      ),
      "Yes",
      "No"
   )
)</f>
        <v/>
      </c>
      <c r="W308" s="1"/>
      <c r="X308" s="1"/>
      <c r="Y308" s="1"/>
      <c r="Z308" s="1"/>
      <c r="AA308" s="1"/>
      <c r="AB308" s="1"/>
      <c r="AC308" s="1"/>
      <c r="AD308" s="1"/>
    </row>
    <row r="309" spans="1:30" x14ac:dyDescent="0.35">
      <c r="A309" s="1"/>
      <c r="B309" s="1"/>
      <c r="C309" s="1"/>
      <c r="D309" s="1"/>
      <c r="E309" s="1"/>
      <c r="F309" s="1"/>
      <c r="G309" s="1"/>
      <c r="H309" s="1"/>
      <c r="I309" s="1"/>
      <c r="J309" s="1"/>
      <c r="K309" s="1"/>
      <c r="L309" s="77" t="str">
        <f t="shared" si="4"/>
        <v>Yes</v>
      </c>
      <c r="M309" s="4"/>
      <c r="N309" s="4"/>
      <c r="O309" s="77" t="str">
        <f>IF(OR(A309="", M309=""), "",
   IF(AND(
         M309 &lt;= 'County Names to hide (2)'!$D$2,
         OR(N309="", N309 &gt;= 'County Names to hide (2)'!$C$2)
      ),
      "Yes",
      "No"
   )
)</f>
        <v/>
      </c>
      <c r="P309" s="4"/>
      <c r="Q309" s="4"/>
      <c r="R309" s="4"/>
      <c r="S309" s="4"/>
      <c r="T309" s="77" t="str">
        <f>IF(Outcomes!M309="","",
   IF(AND(Outcomes!N309&lt;&gt;"",Outcomes!N309&lt;'County Names to hide (2)'!$C$2),0,
      ROUND((MIN(IF(Outcomes!N309="", 'County Names to hide (2)'!$D$2, Outcomes!N309),'County Names to hide (2)'!$D$2)-Outcomes!M309)/30,1)))</f>
        <v/>
      </c>
      <c r="U309" s="77" t="str">
        <f>IF(Outcomes!C309="", "", DATEDIF(Outcomes!C309, 'County Names to hide (2)'!$D$2, "m"))</f>
        <v/>
      </c>
      <c r="V309" s="77" t="str">
        <f>IF(OR(A309="", M309="", N309=""), "",
   IF(AND(
         N309 &gt;= 'County Names to hide (2)'!$C$2,
         N309 &lt;= 'County Names to hide (2)'!$D$2
      ),
      "Yes",
      "No"
   )
)</f>
        <v/>
      </c>
      <c r="W309" s="1"/>
      <c r="X309" s="1"/>
      <c r="Y309" s="1"/>
      <c r="Z309" s="1"/>
      <c r="AA309" s="1"/>
      <c r="AB309" s="1"/>
      <c r="AC309" s="1"/>
      <c r="AD309" s="1"/>
    </row>
    <row r="310" spans="1:30" x14ac:dyDescent="0.35">
      <c r="A310" s="1"/>
      <c r="B310" s="1"/>
      <c r="C310" s="1"/>
      <c r="D310" s="1"/>
      <c r="E310" s="1"/>
      <c r="F310" s="1"/>
      <c r="G310" s="1"/>
      <c r="H310" s="1"/>
      <c r="I310" s="1"/>
      <c r="J310" s="1"/>
      <c r="K310" s="1"/>
      <c r="L310" s="77" t="str">
        <f t="shared" si="4"/>
        <v>Yes</v>
      </c>
      <c r="M310" s="4"/>
      <c r="N310" s="4"/>
      <c r="O310" s="77" t="str">
        <f>IF(OR(A310="", M310=""), "",
   IF(AND(
         M310 &lt;= 'County Names to hide (2)'!$D$2,
         OR(N310="", N310 &gt;= 'County Names to hide (2)'!$C$2)
      ),
      "Yes",
      "No"
   )
)</f>
        <v/>
      </c>
      <c r="P310" s="4"/>
      <c r="Q310" s="4"/>
      <c r="R310" s="4"/>
      <c r="S310" s="4"/>
      <c r="T310" s="77" t="str">
        <f>IF(Outcomes!M310="","",
   IF(AND(Outcomes!N310&lt;&gt;"",Outcomes!N310&lt;'County Names to hide (2)'!$C$2),0,
      ROUND((MIN(IF(Outcomes!N310="", 'County Names to hide (2)'!$D$2, Outcomes!N310),'County Names to hide (2)'!$D$2)-Outcomes!M310)/30,1)))</f>
        <v/>
      </c>
      <c r="U310" s="77" t="str">
        <f>IF(Outcomes!C310="", "", DATEDIF(Outcomes!C310, 'County Names to hide (2)'!$D$2, "m"))</f>
        <v/>
      </c>
      <c r="V310" s="77" t="str">
        <f>IF(OR(A310="", M310="", N310=""), "",
   IF(AND(
         N310 &gt;= 'County Names to hide (2)'!$C$2,
         N310 &lt;= 'County Names to hide (2)'!$D$2
      ),
      "Yes",
      "No"
   )
)</f>
        <v/>
      </c>
      <c r="W310" s="1"/>
      <c r="X310" s="1"/>
      <c r="Y310" s="1"/>
      <c r="Z310" s="1"/>
      <c r="AA310" s="1"/>
      <c r="AB310" s="1"/>
      <c r="AC310" s="1"/>
      <c r="AD310" s="1"/>
    </row>
    <row r="311" spans="1:30" x14ac:dyDescent="0.35">
      <c r="A311" s="1"/>
      <c r="B311" s="1"/>
      <c r="C311" s="1"/>
      <c r="D311" s="1"/>
      <c r="E311" s="1"/>
      <c r="F311" s="1"/>
      <c r="G311" s="1"/>
      <c r="H311" s="1"/>
      <c r="I311" s="1"/>
      <c r="J311" s="1"/>
      <c r="K311" s="1"/>
      <c r="L311" s="77" t="str">
        <f t="shared" si="4"/>
        <v>Yes</v>
      </c>
      <c r="M311" s="4"/>
      <c r="N311" s="4"/>
      <c r="O311" s="77" t="str">
        <f>IF(OR(A311="", M311=""), "",
   IF(AND(
         M311 &lt;= 'County Names to hide (2)'!$D$2,
         OR(N311="", N311 &gt;= 'County Names to hide (2)'!$C$2)
      ),
      "Yes",
      "No"
   )
)</f>
        <v/>
      </c>
      <c r="P311" s="4"/>
      <c r="Q311" s="4"/>
      <c r="R311" s="4"/>
      <c r="S311" s="4"/>
      <c r="T311" s="77" t="str">
        <f>IF(Outcomes!M311="","",
   IF(AND(Outcomes!N311&lt;&gt;"",Outcomes!N311&lt;'County Names to hide (2)'!$C$2),0,
      ROUND((MIN(IF(Outcomes!N311="", 'County Names to hide (2)'!$D$2, Outcomes!N311),'County Names to hide (2)'!$D$2)-Outcomes!M311)/30,1)))</f>
        <v/>
      </c>
      <c r="U311" s="77" t="str">
        <f>IF(Outcomes!C311="", "", DATEDIF(Outcomes!C311, 'County Names to hide (2)'!$D$2, "m"))</f>
        <v/>
      </c>
      <c r="V311" s="77" t="str">
        <f>IF(OR(A311="", M311="", N311=""), "",
   IF(AND(
         N311 &gt;= 'County Names to hide (2)'!$C$2,
         N311 &lt;= 'County Names to hide (2)'!$D$2
      ),
      "Yes",
      "No"
   )
)</f>
        <v/>
      </c>
      <c r="W311" s="1"/>
      <c r="X311" s="1"/>
      <c r="Y311" s="1"/>
      <c r="Z311" s="1"/>
      <c r="AA311" s="1"/>
      <c r="AB311" s="1"/>
      <c r="AC311" s="1"/>
      <c r="AD311" s="1"/>
    </row>
    <row r="312" spans="1:30" x14ac:dyDescent="0.35">
      <c r="A312" s="1"/>
      <c r="B312" s="1"/>
      <c r="C312" s="1"/>
      <c r="D312" s="1"/>
      <c r="E312" s="1"/>
      <c r="F312" s="1"/>
      <c r="G312" s="1"/>
      <c r="H312" s="1"/>
      <c r="I312" s="1"/>
      <c r="J312" s="1"/>
      <c r="K312" s="1"/>
      <c r="L312" s="77" t="str">
        <f t="shared" si="4"/>
        <v>Yes</v>
      </c>
      <c r="M312" s="4"/>
      <c r="N312" s="4"/>
      <c r="O312" s="77" t="str">
        <f>IF(OR(A312="", M312=""), "",
   IF(AND(
         M312 &lt;= 'County Names to hide (2)'!$D$2,
         OR(N312="", N312 &gt;= 'County Names to hide (2)'!$C$2)
      ),
      "Yes",
      "No"
   )
)</f>
        <v/>
      </c>
      <c r="P312" s="4"/>
      <c r="Q312" s="4"/>
      <c r="R312" s="4"/>
      <c r="S312" s="4"/>
      <c r="T312" s="77" t="str">
        <f>IF(Outcomes!M312="","",
   IF(AND(Outcomes!N312&lt;&gt;"",Outcomes!N312&lt;'County Names to hide (2)'!$C$2),0,
      ROUND((MIN(IF(Outcomes!N312="", 'County Names to hide (2)'!$D$2, Outcomes!N312),'County Names to hide (2)'!$D$2)-Outcomes!M312)/30,1)))</f>
        <v/>
      </c>
      <c r="U312" s="77" t="str">
        <f>IF(Outcomes!C312="", "", DATEDIF(Outcomes!C312, 'County Names to hide (2)'!$D$2, "m"))</f>
        <v/>
      </c>
      <c r="V312" s="77" t="str">
        <f>IF(OR(A312="", M312="", N312=""), "",
   IF(AND(
         N312 &gt;= 'County Names to hide (2)'!$C$2,
         N312 &lt;= 'County Names to hide (2)'!$D$2
      ),
      "Yes",
      "No"
   )
)</f>
        <v/>
      </c>
      <c r="W312" s="1"/>
      <c r="X312" s="1"/>
      <c r="Y312" s="1"/>
      <c r="Z312" s="1"/>
      <c r="AA312" s="1"/>
      <c r="AB312" s="1"/>
      <c r="AC312" s="1"/>
      <c r="AD312" s="1"/>
    </row>
    <row r="313" spans="1:30" x14ac:dyDescent="0.35">
      <c r="A313" s="1"/>
      <c r="B313" s="1"/>
      <c r="C313" s="1"/>
      <c r="D313" s="1"/>
      <c r="E313" s="1"/>
      <c r="F313" s="1"/>
      <c r="G313" s="1"/>
      <c r="H313" s="1"/>
      <c r="I313" s="1"/>
      <c r="J313" s="1"/>
      <c r="K313" s="1"/>
      <c r="L313" s="77" t="str">
        <f t="shared" si="4"/>
        <v>Yes</v>
      </c>
      <c r="M313" s="4"/>
      <c r="N313" s="4"/>
      <c r="O313" s="77" t="str">
        <f>IF(OR(A313="", M313=""), "",
   IF(AND(
         M313 &lt;= 'County Names to hide (2)'!$D$2,
         OR(N313="", N313 &gt;= 'County Names to hide (2)'!$C$2)
      ),
      "Yes",
      "No"
   )
)</f>
        <v/>
      </c>
      <c r="P313" s="4"/>
      <c r="Q313" s="4"/>
      <c r="R313" s="4"/>
      <c r="S313" s="4"/>
      <c r="T313" s="77" t="str">
        <f>IF(Outcomes!M313="","",
   IF(AND(Outcomes!N313&lt;&gt;"",Outcomes!N313&lt;'County Names to hide (2)'!$C$2),0,
      ROUND((MIN(IF(Outcomes!N313="", 'County Names to hide (2)'!$D$2, Outcomes!N313),'County Names to hide (2)'!$D$2)-Outcomes!M313)/30,1)))</f>
        <v/>
      </c>
      <c r="U313" s="77" t="str">
        <f>IF(Outcomes!C313="", "", DATEDIF(Outcomes!C313, 'County Names to hide (2)'!$D$2, "m"))</f>
        <v/>
      </c>
      <c r="V313" s="77" t="str">
        <f>IF(OR(A313="", M313="", N313=""), "",
   IF(AND(
         N313 &gt;= 'County Names to hide (2)'!$C$2,
         N313 &lt;= 'County Names to hide (2)'!$D$2
      ),
      "Yes",
      "No"
   )
)</f>
        <v/>
      </c>
      <c r="W313" s="1"/>
      <c r="X313" s="1"/>
      <c r="Y313" s="1"/>
      <c r="Z313" s="1"/>
      <c r="AA313" s="1"/>
      <c r="AB313" s="1"/>
      <c r="AC313" s="1"/>
      <c r="AD313" s="1"/>
    </row>
    <row r="314" spans="1:30" x14ac:dyDescent="0.35">
      <c r="A314" s="1"/>
      <c r="B314" s="1"/>
      <c r="C314" s="1"/>
      <c r="D314" s="1"/>
      <c r="E314" s="1"/>
      <c r="F314" s="1"/>
      <c r="G314" s="1"/>
      <c r="H314" s="1"/>
      <c r="I314" s="1"/>
      <c r="J314" s="1"/>
      <c r="K314" s="1"/>
      <c r="L314" s="77" t="str">
        <f t="shared" si="4"/>
        <v>Yes</v>
      </c>
      <c r="M314" s="4"/>
      <c r="N314" s="4"/>
      <c r="O314" s="77" t="str">
        <f>IF(OR(A314="", M314=""), "",
   IF(AND(
         M314 &lt;= 'County Names to hide (2)'!$D$2,
         OR(N314="", N314 &gt;= 'County Names to hide (2)'!$C$2)
      ),
      "Yes",
      "No"
   )
)</f>
        <v/>
      </c>
      <c r="P314" s="4"/>
      <c r="Q314" s="4"/>
      <c r="R314" s="4"/>
      <c r="S314" s="4"/>
      <c r="T314" s="77" t="str">
        <f>IF(Outcomes!M314="","",
   IF(AND(Outcomes!N314&lt;&gt;"",Outcomes!N314&lt;'County Names to hide (2)'!$C$2),0,
      ROUND((MIN(IF(Outcomes!N314="", 'County Names to hide (2)'!$D$2, Outcomes!N314),'County Names to hide (2)'!$D$2)-Outcomes!M314)/30,1)))</f>
        <v/>
      </c>
      <c r="U314" s="77" t="str">
        <f>IF(Outcomes!C314="", "", DATEDIF(Outcomes!C314, 'County Names to hide (2)'!$D$2, "m"))</f>
        <v/>
      </c>
      <c r="V314" s="77" t="str">
        <f>IF(OR(A314="", M314="", N314=""), "",
   IF(AND(
         N314 &gt;= 'County Names to hide (2)'!$C$2,
         N314 &lt;= 'County Names to hide (2)'!$D$2
      ),
      "Yes",
      "No"
   )
)</f>
        <v/>
      </c>
      <c r="W314" s="1"/>
      <c r="X314" s="1"/>
      <c r="Y314" s="1"/>
      <c r="Z314" s="1"/>
      <c r="AA314" s="1"/>
      <c r="AB314" s="1"/>
      <c r="AC314" s="1"/>
      <c r="AD314" s="1"/>
    </row>
    <row r="315" spans="1:30" x14ac:dyDescent="0.35">
      <c r="A315" s="1"/>
      <c r="B315" s="1"/>
      <c r="C315" s="1"/>
      <c r="D315" s="1"/>
      <c r="E315" s="1"/>
      <c r="F315" s="1"/>
      <c r="G315" s="1"/>
      <c r="H315" s="1"/>
      <c r="I315" s="1"/>
      <c r="J315" s="1"/>
      <c r="K315" s="1"/>
      <c r="L315" s="77" t="str">
        <f t="shared" si="4"/>
        <v>Yes</v>
      </c>
      <c r="M315" s="4"/>
      <c r="N315" s="4"/>
      <c r="O315" s="77" t="str">
        <f>IF(OR(A315="", M315=""), "",
   IF(AND(
         M315 &lt;= 'County Names to hide (2)'!$D$2,
         OR(N315="", N315 &gt;= 'County Names to hide (2)'!$C$2)
      ),
      "Yes",
      "No"
   )
)</f>
        <v/>
      </c>
      <c r="P315" s="4"/>
      <c r="Q315" s="4"/>
      <c r="R315" s="4"/>
      <c r="S315" s="4"/>
      <c r="T315" s="77" t="str">
        <f>IF(Outcomes!M315="","",
   IF(AND(Outcomes!N315&lt;&gt;"",Outcomes!N315&lt;'County Names to hide (2)'!$C$2),0,
      ROUND((MIN(IF(Outcomes!N315="", 'County Names to hide (2)'!$D$2, Outcomes!N315),'County Names to hide (2)'!$D$2)-Outcomes!M315)/30,1)))</f>
        <v/>
      </c>
      <c r="U315" s="77" t="str">
        <f>IF(Outcomes!C315="", "", DATEDIF(Outcomes!C315, 'County Names to hide (2)'!$D$2, "m"))</f>
        <v/>
      </c>
      <c r="V315" s="77" t="str">
        <f>IF(OR(A315="", M315="", N315=""), "",
   IF(AND(
         N315 &gt;= 'County Names to hide (2)'!$C$2,
         N315 &lt;= 'County Names to hide (2)'!$D$2
      ),
      "Yes",
      "No"
   )
)</f>
        <v/>
      </c>
      <c r="W315" s="1"/>
      <c r="X315" s="1"/>
      <c r="Y315" s="1"/>
      <c r="Z315" s="1"/>
      <c r="AA315" s="1"/>
      <c r="AB315" s="1"/>
      <c r="AC315" s="1"/>
      <c r="AD315" s="1"/>
    </row>
    <row r="316" spans="1:30" x14ac:dyDescent="0.35">
      <c r="A316" s="1"/>
      <c r="B316" s="1"/>
      <c r="C316" s="1"/>
      <c r="D316" s="1"/>
      <c r="E316" s="1"/>
      <c r="F316" s="1"/>
      <c r="G316" s="1"/>
      <c r="H316" s="1"/>
      <c r="I316" s="1"/>
      <c r="J316" s="1"/>
      <c r="K316" s="1"/>
      <c r="L316" s="77" t="str">
        <f t="shared" si="4"/>
        <v>Yes</v>
      </c>
      <c r="M316" s="4"/>
      <c r="N316" s="4"/>
      <c r="O316" s="77" t="str">
        <f>IF(OR(A316="", M316=""), "",
   IF(AND(
         M316 &lt;= 'County Names to hide (2)'!$D$2,
         OR(N316="", N316 &gt;= 'County Names to hide (2)'!$C$2)
      ),
      "Yes",
      "No"
   )
)</f>
        <v/>
      </c>
      <c r="P316" s="4"/>
      <c r="Q316" s="4"/>
      <c r="R316" s="4"/>
      <c r="S316" s="4"/>
      <c r="T316" s="77" t="str">
        <f>IF(Outcomes!M316="","",
   IF(AND(Outcomes!N316&lt;&gt;"",Outcomes!N316&lt;'County Names to hide (2)'!$C$2),0,
      ROUND((MIN(IF(Outcomes!N316="", 'County Names to hide (2)'!$D$2, Outcomes!N316),'County Names to hide (2)'!$D$2)-Outcomes!M316)/30,1)))</f>
        <v/>
      </c>
      <c r="U316" s="77" t="str">
        <f>IF(Outcomes!C316="", "", DATEDIF(Outcomes!C316, 'County Names to hide (2)'!$D$2, "m"))</f>
        <v/>
      </c>
      <c r="V316" s="77" t="str">
        <f>IF(OR(A316="", M316="", N316=""), "",
   IF(AND(
         N316 &gt;= 'County Names to hide (2)'!$C$2,
         N316 &lt;= 'County Names to hide (2)'!$D$2
      ),
      "Yes",
      "No"
   )
)</f>
        <v/>
      </c>
      <c r="W316" s="1"/>
      <c r="X316" s="1"/>
      <c r="Y316" s="1"/>
      <c r="Z316" s="1"/>
      <c r="AA316" s="1"/>
      <c r="AB316" s="1"/>
      <c r="AC316" s="1"/>
      <c r="AD316" s="1"/>
    </row>
    <row r="317" spans="1:30" x14ac:dyDescent="0.35">
      <c r="A317" s="1"/>
      <c r="B317" s="1"/>
      <c r="C317" s="1"/>
      <c r="D317" s="1"/>
      <c r="E317" s="1"/>
      <c r="F317" s="1"/>
      <c r="G317" s="1"/>
      <c r="H317" s="1"/>
      <c r="I317" s="1"/>
      <c r="J317" s="1"/>
      <c r="K317" s="1"/>
      <c r="L317" s="77" t="str">
        <f t="shared" si="4"/>
        <v>Yes</v>
      </c>
      <c r="M317" s="4"/>
      <c r="N317" s="4"/>
      <c r="O317" s="77" t="str">
        <f>IF(OR(A317="", M317=""), "",
   IF(AND(
         M317 &lt;= 'County Names to hide (2)'!$D$2,
         OR(N317="", N317 &gt;= 'County Names to hide (2)'!$C$2)
      ),
      "Yes",
      "No"
   )
)</f>
        <v/>
      </c>
      <c r="P317" s="4"/>
      <c r="Q317" s="4"/>
      <c r="R317" s="4"/>
      <c r="S317" s="4"/>
      <c r="T317" s="77" t="str">
        <f>IF(Outcomes!M317="","",
   IF(AND(Outcomes!N317&lt;&gt;"",Outcomes!N317&lt;'County Names to hide (2)'!$C$2),0,
      ROUND((MIN(IF(Outcomes!N317="", 'County Names to hide (2)'!$D$2, Outcomes!N317),'County Names to hide (2)'!$D$2)-Outcomes!M317)/30,1)))</f>
        <v/>
      </c>
      <c r="U317" s="77" t="str">
        <f>IF(Outcomes!C317="", "", DATEDIF(Outcomes!C317, 'County Names to hide (2)'!$D$2, "m"))</f>
        <v/>
      </c>
      <c r="V317" s="77" t="str">
        <f>IF(OR(A317="", M317="", N317=""), "",
   IF(AND(
         N317 &gt;= 'County Names to hide (2)'!$C$2,
         N317 &lt;= 'County Names to hide (2)'!$D$2
      ),
      "Yes",
      "No"
   )
)</f>
        <v/>
      </c>
      <c r="W317" s="1"/>
      <c r="X317" s="1"/>
      <c r="Y317" s="1"/>
      <c r="Z317" s="1"/>
      <c r="AA317" s="1"/>
      <c r="AB317" s="1"/>
      <c r="AC317" s="1"/>
      <c r="AD317" s="1"/>
    </row>
    <row r="318" spans="1:30" x14ac:dyDescent="0.35">
      <c r="A318" s="1"/>
      <c r="B318" s="1"/>
      <c r="C318" s="1"/>
      <c r="D318" s="1"/>
      <c r="E318" s="1"/>
      <c r="F318" s="1"/>
      <c r="G318" s="1"/>
      <c r="H318" s="1"/>
      <c r="I318" s="1"/>
      <c r="J318" s="1"/>
      <c r="K318" s="1"/>
      <c r="L318" s="77" t="str">
        <f t="shared" si="4"/>
        <v>Yes</v>
      </c>
      <c r="M318" s="4"/>
      <c r="N318" s="4"/>
      <c r="O318" s="77" t="str">
        <f>IF(OR(A318="", M318=""), "",
   IF(AND(
         M318 &lt;= 'County Names to hide (2)'!$D$2,
         OR(N318="", N318 &gt;= 'County Names to hide (2)'!$C$2)
      ),
      "Yes",
      "No"
   )
)</f>
        <v/>
      </c>
      <c r="P318" s="4"/>
      <c r="Q318" s="4"/>
      <c r="R318" s="4"/>
      <c r="S318" s="4"/>
      <c r="T318" s="77" t="str">
        <f>IF(Outcomes!M318="","",
   IF(AND(Outcomes!N318&lt;&gt;"",Outcomes!N318&lt;'County Names to hide (2)'!$C$2),0,
      ROUND((MIN(IF(Outcomes!N318="", 'County Names to hide (2)'!$D$2, Outcomes!N318),'County Names to hide (2)'!$D$2)-Outcomes!M318)/30,1)))</f>
        <v/>
      </c>
      <c r="U318" s="77" t="str">
        <f>IF(Outcomes!C318="", "", DATEDIF(Outcomes!C318, 'County Names to hide (2)'!$D$2, "m"))</f>
        <v/>
      </c>
      <c r="V318" s="77" t="str">
        <f>IF(OR(A318="", M318="", N318=""), "",
   IF(AND(
         N318 &gt;= 'County Names to hide (2)'!$C$2,
         N318 &lt;= 'County Names to hide (2)'!$D$2
      ),
      "Yes",
      "No"
   )
)</f>
        <v/>
      </c>
      <c r="W318" s="1"/>
      <c r="X318" s="1"/>
      <c r="Y318" s="1"/>
      <c r="Z318" s="1"/>
      <c r="AA318" s="1"/>
      <c r="AB318" s="1"/>
      <c r="AC318" s="1"/>
      <c r="AD318" s="1"/>
    </row>
    <row r="319" spans="1:30" x14ac:dyDescent="0.35">
      <c r="A319" s="1"/>
      <c r="B319" s="1"/>
      <c r="C319" s="1"/>
      <c r="D319" s="1"/>
      <c r="E319" s="1"/>
      <c r="F319" s="1"/>
      <c r="G319" s="1"/>
      <c r="H319" s="1"/>
      <c r="I319" s="1"/>
      <c r="J319" s="1"/>
      <c r="K319" s="1"/>
      <c r="L319" s="77" t="str">
        <f t="shared" si="4"/>
        <v>Yes</v>
      </c>
      <c r="M319" s="4"/>
      <c r="N319" s="4"/>
      <c r="O319" s="77" t="str">
        <f>IF(OR(A319="", M319=""), "",
   IF(AND(
         M319 &lt;= 'County Names to hide (2)'!$D$2,
         OR(N319="", N319 &gt;= 'County Names to hide (2)'!$C$2)
      ),
      "Yes",
      "No"
   )
)</f>
        <v/>
      </c>
      <c r="P319" s="4"/>
      <c r="Q319" s="4"/>
      <c r="R319" s="4"/>
      <c r="S319" s="4"/>
      <c r="T319" s="77" t="str">
        <f>IF(Outcomes!M319="","",
   IF(AND(Outcomes!N319&lt;&gt;"",Outcomes!N319&lt;'County Names to hide (2)'!$C$2),0,
      ROUND((MIN(IF(Outcomes!N319="", 'County Names to hide (2)'!$D$2, Outcomes!N319),'County Names to hide (2)'!$D$2)-Outcomes!M319)/30,1)))</f>
        <v/>
      </c>
      <c r="U319" s="77" t="str">
        <f>IF(Outcomes!C319="", "", DATEDIF(Outcomes!C319, 'County Names to hide (2)'!$D$2, "m"))</f>
        <v/>
      </c>
      <c r="V319" s="77" t="str">
        <f>IF(OR(A319="", M319="", N319=""), "",
   IF(AND(
         N319 &gt;= 'County Names to hide (2)'!$C$2,
         N319 &lt;= 'County Names to hide (2)'!$D$2
      ),
      "Yes",
      "No"
   )
)</f>
        <v/>
      </c>
      <c r="W319" s="1"/>
      <c r="X319" s="1"/>
      <c r="Y319" s="1"/>
      <c r="Z319" s="1"/>
      <c r="AA319" s="1"/>
      <c r="AB319" s="1"/>
      <c r="AC319" s="1"/>
      <c r="AD319" s="1"/>
    </row>
    <row r="320" spans="1:30" x14ac:dyDescent="0.35">
      <c r="A320" s="1"/>
      <c r="B320" s="1"/>
      <c r="C320" s="1"/>
      <c r="D320" s="1"/>
      <c r="E320" s="1"/>
      <c r="F320" s="1"/>
      <c r="G320" s="1"/>
      <c r="H320" s="1"/>
      <c r="I320" s="1"/>
      <c r="J320" s="1"/>
      <c r="K320" s="1"/>
      <c r="L320" s="77" t="str">
        <f t="shared" si="4"/>
        <v>Yes</v>
      </c>
      <c r="M320" s="4"/>
      <c r="N320" s="4"/>
      <c r="O320" s="77" t="str">
        <f>IF(OR(A320="", M320=""), "",
   IF(AND(
         M320 &lt;= 'County Names to hide (2)'!$D$2,
         OR(N320="", N320 &gt;= 'County Names to hide (2)'!$C$2)
      ),
      "Yes",
      "No"
   )
)</f>
        <v/>
      </c>
      <c r="P320" s="4"/>
      <c r="Q320" s="4"/>
      <c r="R320" s="4"/>
      <c r="S320" s="4"/>
      <c r="T320" s="77" t="str">
        <f>IF(Outcomes!M320="","",
   IF(AND(Outcomes!N320&lt;&gt;"",Outcomes!N320&lt;'County Names to hide (2)'!$C$2),0,
      ROUND((MIN(IF(Outcomes!N320="", 'County Names to hide (2)'!$D$2, Outcomes!N320),'County Names to hide (2)'!$D$2)-Outcomes!M320)/30,1)))</f>
        <v/>
      </c>
      <c r="U320" s="77" t="str">
        <f>IF(Outcomes!C320="", "", DATEDIF(Outcomes!C320, 'County Names to hide (2)'!$D$2, "m"))</f>
        <v/>
      </c>
      <c r="V320" s="77" t="str">
        <f>IF(OR(A320="", M320="", N320=""), "",
   IF(AND(
         N320 &gt;= 'County Names to hide (2)'!$C$2,
         N320 &lt;= 'County Names to hide (2)'!$D$2
      ),
      "Yes",
      "No"
   )
)</f>
        <v/>
      </c>
      <c r="W320" s="1"/>
      <c r="X320" s="1"/>
      <c r="Y320" s="1"/>
      <c r="Z320" s="1"/>
      <c r="AA320" s="1"/>
      <c r="AB320" s="1"/>
      <c r="AC320" s="1"/>
      <c r="AD320" s="1"/>
    </row>
    <row r="321" spans="1:30" x14ac:dyDescent="0.35">
      <c r="A321" s="1"/>
      <c r="B321" s="1"/>
      <c r="C321" s="1"/>
      <c r="D321" s="1"/>
      <c r="E321" s="1"/>
      <c r="F321" s="1"/>
      <c r="G321" s="1"/>
      <c r="H321" s="1"/>
      <c r="I321" s="1"/>
      <c r="J321" s="1"/>
      <c r="K321" s="1"/>
      <c r="L321" s="77" t="str">
        <f t="shared" si="4"/>
        <v>Yes</v>
      </c>
      <c r="M321" s="4"/>
      <c r="N321" s="4"/>
      <c r="O321" s="77" t="str">
        <f>IF(OR(A321="", M321=""), "",
   IF(AND(
         M321 &lt;= 'County Names to hide (2)'!$D$2,
         OR(N321="", N321 &gt;= 'County Names to hide (2)'!$C$2)
      ),
      "Yes",
      "No"
   )
)</f>
        <v/>
      </c>
      <c r="P321" s="4"/>
      <c r="Q321" s="4"/>
      <c r="R321" s="4"/>
      <c r="S321" s="4"/>
      <c r="T321" s="77" t="str">
        <f>IF(Outcomes!M321="","",
   IF(AND(Outcomes!N321&lt;&gt;"",Outcomes!N321&lt;'County Names to hide (2)'!$C$2),0,
      ROUND((MIN(IF(Outcomes!N321="", 'County Names to hide (2)'!$D$2, Outcomes!N321),'County Names to hide (2)'!$D$2)-Outcomes!M321)/30,1)))</f>
        <v/>
      </c>
      <c r="U321" s="77" t="str">
        <f>IF(Outcomes!C321="", "", DATEDIF(Outcomes!C321, 'County Names to hide (2)'!$D$2, "m"))</f>
        <v/>
      </c>
      <c r="V321" s="77" t="str">
        <f>IF(OR(A321="", M321="", N321=""), "",
   IF(AND(
         N321 &gt;= 'County Names to hide (2)'!$C$2,
         N321 &lt;= 'County Names to hide (2)'!$D$2
      ),
      "Yes",
      "No"
   )
)</f>
        <v/>
      </c>
      <c r="W321" s="1"/>
      <c r="X321" s="1"/>
      <c r="Y321" s="1"/>
      <c r="Z321" s="1"/>
      <c r="AA321" s="1"/>
      <c r="AB321" s="1"/>
      <c r="AC321" s="1"/>
      <c r="AD321" s="1"/>
    </row>
    <row r="322" spans="1:30" x14ac:dyDescent="0.35">
      <c r="A322" s="1"/>
      <c r="B322" s="1"/>
      <c r="C322" s="1"/>
      <c r="D322" s="1"/>
      <c r="E322" s="1"/>
      <c r="F322" s="1"/>
      <c r="G322" s="1"/>
      <c r="H322" s="1"/>
      <c r="I322" s="1"/>
      <c r="J322" s="1"/>
      <c r="K322" s="1"/>
      <c r="L322" s="77" t="str">
        <f t="shared" si="4"/>
        <v>Yes</v>
      </c>
      <c r="M322" s="4"/>
      <c r="N322" s="4"/>
      <c r="O322" s="77" t="str">
        <f>IF(OR(A322="", M322=""), "",
   IF(AND(
         M322 &lt;= 'County Names to hide (2)'!$D$2,
         OR(N322="", N322 &gt;= 'County Names to hide (2)'!$C$2)
      ),
      "Yes",
      "No"
   )
)</f>
        <v/>
      </c>
      <c r="P322" s="4"/>
      <c r="Q322" s="4"/>
      <c r="R322" s="4"/>
      <c r="S322" s="4"/>
      <c r="T322" s="77" t="str">
        <f>IF(Outcomes!M322="","",
   IF(AND(Outcomes!N322&lt;&gt;"",Outcomes!N322&lt;'County Names to hide (2)'!$C$2),0,
      ROUND((MIN(IF(Outcomes!N322="", 'County Names to hide (2)'!$D$2, Outcomes!N322),'County Names to hide (2)'!$D$2)-Outcomes!M322)/30,1)))</f>
        <v/>
      </c>
      <c r="U322" s="77" t="str">
        <f>IF(Outcomes!C322="", "", DATEDIF(Outcomes!C322, 'County Names to hide (2)'!$D$2, "m"))</f>
        <v/>
      </c>
      <c r="V322" s="77" t="str">
        <f>IF(OR(A322="", M322="", N322=""), "",
   IF(AND(
         N322 &gt;= 'County Names to hide (2)'!$C$2,
         N322 &lt;= 'County Names to hide (2)'!$D$2
      ),
      "Yes",
      "No"
   )
)</f>
        <v/>
      </c>
      <c r="W322" s="1"/>
      <c r="X322" s="1"/>
      <c r="Y322" s="1"/>
      <c r="Z322" s="1"/>
      <c r="AA322" s="1"/>
      <c r="AB322" s="1"/>
      <c r="AC322" s="1"/>
      <c r="AD322" s="1"/>
    </row>
    <row r="323" spans="1:30" x14ac:dyDescent="0.35">
      <c r="A323" s="1"/>
      <c r="B323" s="1"/>
      <c r="C323" s="1"/>
      <c r="D323" s="1"/>
      <c r="E323" s="1"/>
      <c r="F323" s="1"/>
      <c r="G323" s="1"/>
      <c r="H323" s="1"/>
      <c r="I323" s="1"/>
      <c r="J323" s="1"/>
      <c r="K323" s="1"/>
      <c r="L323" s="77" t="str">
        <f t="shared" si="4"/>
        <v>Yes</v>
      </c>
      <c r="M323" s="4"/>
      <c r="N323" s="4"/>
      <c r="O323" s="77" t="str">
        <f>IF(OR(A323="", M323=""), "",
   IF(AND(
         M323 &lt;= 'County Names to hide (2)'!$D$2,
         OR(N323="", N323 &gt;= 'County Names to hide (2)'!$C$2)
      ),
      "Yes",
      "No"
   )
)</f>
        <v/>
      </c>
      <c r="P323" s="4"/>
      <c r="Q323" s="4"/>
      <c r="R323" s="4"/>
      <c r="S323" s="4"/>
      <c r="T323" s="77" t="str">
        <f>IF(Outcomes!M323="","",
   IF(AND(Outcomes!N323&lt;&gt;"",Outcomes!N323&lt;'County Names to hide (2)'!$C$2),0,
      ROUND((MIN(IF(Outcomes!N323="", 'County Names to hide (2)'!$D$2, Outcomes!N323),'County Names to hide (2)'!$D$2)-Outcomes!M323)/30,1)))</f>
        <v/>
      </c>
      <c r="U323" s="77" t="str">
        <f>IF(Outcomes!C323="", "", DATEDIF(Outcomes!C323, 'County Names to hide (2)'!$D$2, "m"))</f>
        <v/>
      </c>
      <c r="V323" s="77" t="str">
        <f>IF(OR(A323="", M323="", N323=""), "",
   IF(AND(
         N323 &gt;= 'County Names to hide (2)'!$C$2,
         N323 &lt;= 'County Names to hide (2)'!$D$2
      ),
      "Yes",
      "No"
   )
)</f>
        <v/>
      </c>
      <c r="W323" s="1"/>
      <c r="X323" s="1"/>
      <c r="Y323" s="1"/>
      <c r="Z323" s="1"/>
      <c r="AA323" s="1"/>
      <c r="AB323" s="1"/>
      <c r="AC323" s="1"/>
      <c r="AD323" s="1"/>
    </row>
    <row r="324" spans="1:30" x14ac:dyDescent="0.35">
      <c r="A324" s="1"/>
      <c r="B324" s="1"/>
      <c r="C324" s="1"/>
      <c r="D324" s="1"/>
      <c r="E324" s="1"/>
      <c r="F324" s="1"/>
      <c r="G324" s="1"/>
      <c r="H324" s="1"/>
      <c r="I324" s="1"/>
      <c r="J324" s="1"/>
      <c r="K324" s="1"/>
      <c r="L324" s="77" t="str">
        <f t="shared" si="4"/>
        <v>Yes</v>
      </c>
      <c r="M324" s="4"/>
      <c r="N324" s="4"/>
      <c r="O324" s="77" t="str">
        <f>IF(OR(A324="", M324=""), "",
   IF(AND(
         M324 &lt;= 'County Names to hide (2)'!$D$2,
         OR(N324="", N324 &gt;= 'County Names to hide (2)'!$C$2)
      ),
      "Yes",
      "No"
   )
)</f>
        <v/>
      </c>
      <c r="P324" s="4"/>
      <c r="Q324" s="4"/>
      <c r="R324" s="4"/>
      <c r="S324" s="4"/>
      <c r="T324" s="77" t="str">
        <f>IF(Outcomes!M324="","",
   IF(AND(Outcomes!N324&lt;&gt;"",Outcomes!N324&lt;'County Names to hide (2)'!$C$2),0,
      ROUND((MIN(IF(Outcomes!N324="", 'County Names to hide (2)'!$D$2, Outcomes!N324),'County Names to hide (2)'!$D$2)-Outcomes!M324)/30,1)))</f>
        <v/>
      </c>
      <c r="U324" s="77" t="str">
        <f>IF(Outcomes!C324="", "", DATEDIF(Outcomes!C324, 'County Names to hide (2)'!$D$2, "m"))</f>
        <v/>
      </c>
      <c r="V324" s="77" t="str">
        <f>IF(OR(A324="", M324="", N324=""), "",
   IF(AND(
         N324 &gt;= 'County Names to hide (2)'!$C$2,
         N324 &lt;= 'County Names to hide (2)'!$D$2
      ),
      "Yes",
      "No"
   )
)</f>
        <v/>
      </c>
      <c r="W324" s="1"/>
      <c r="X324" s="1"/>
      <c r="Y324" s="1"/>
      <c r="Z324" s="1"/>
      <c r="AA324" s="1"/>
      <c r="AB324" s="1"/>
      <c r="AC324" s="1"/>
      <c r="AD324" s="1"/>
    </row>
    <row r="325" spans="1:30" x14ac:dyDescent="0.35">
      <c r="A325" s="1"/>
      <c r="B325" s="1"/>
      <c r="C325" s="1"/>
      <c r="D325" s="1"/>
      <c r="E325" s="1"/>
      <c r="F325" s="1"/>
      <c r="G325" s="1"/>
      <c r="H325" s="1"/>
      <c r="I325" s="1"/>
      <c r="J325" s="1"/>
      <c r="K325" s="1"/>
      <c r="L325" s="77" t="str">
        <f t="shared" ref="L325:L388" si="5">IF(COUNTIF(F326:K326, "Yes")&gt;0, "No", "Yes")</f>
        <v>Yes</v>
      </c>
      <c r="M325" s="4"/>
      <c r="N325" s="4"/>
      <c r="O325" s="77" t="str">
        <f>IF(OR(A325="", M325=""), "",
   IF(AND(
         M325 &lt;= 'County Names to hide (2)'!$D$2,
         OR(N325="", N325 &gt;= 'County Names to hide (2)'!$C$2)
      ),
      "Yes",
      "No"
   )
)</f>
        <v/>
      </c>
      <c r="P325" s="4"/>
      <c r="Q325" s="4"/>
      <c r="R325" s="4"/>
      <c r="S325" s="4"/>
      <c r="T325" s="77" t="str">
        <f>IF(Outcomes!M325="","",
   IF(AND(Outcomes!N325&lt;&gt;"",Outcomes!N325&lt;'County Names to hide (2)'!$C$2),0,
      ROUND((MIN(IF(Outcomes!N325="", 'County Names to hide (2)'!$D$2, Outcomes!N325),'County Names to hide (2)'!$D$2)-Outcomes!M325)/30,1)))</f>
        <v/>
      </c>
      <c r="U325" s="77" t="str">
        <f>IF(Outcomes!C325="", "", DATEDIF(Outcomes!C325, 'County Names to hide (2)'!$D$2, "m"))</f>
        <v/>
      </c>
      <c r="V325" s="77" t="str">
        <f>IF(OR(A325="", M325="", N325=""), "",
   IF(AND(
         N325 &gt;= 'County Names to hide (2)'!$C$2,
         N325 &lt;= 'County Names to hide (2)'!$D$2
      ),
      "Yes",
      "No"
   )
)</f>
        <v/>
      </c>
      <c r="W325" s="1"/>
      <c r="X325" s="1"/>
      <c r="Y325" s="1"/>
      <c r="Z325" s="1"/>
      <c r="AA325" s="1"/>
      <c r="AB325" s="1"/>
      <c r="AC325" s="1"/>
      <c r="AD325" s="1"/>
    </row>
    <row r="326" spans="1:30" x14ac:dyDescent="0.35">
      <c r="A326" s="1"/>
      <c r="B326" s="1"/>
      <c r="C326" s="1"/>
      <c r="D326" s="1"/>
      <c r="E326" s="1"/>
      <c r="F326" s="1"/>
      <c r="G326" s="1"/>
      <c r="H326" s="1"/>
      <c r="I326" s="1"/>
      <c r="J326" s="1"/>
      <c r="K326" s="1"/>
      <c r="L326" s="77" t="str">
        <f t="shared" si="5"/>
        <v>Yes</v>
      </c>
      <c r="M326" s="4"/>
      <c r="N326" s="4"/>
      <c r="O326" s="77" t="str">
        <f>IF(OR(A326="", M326=""), "",
   IF(AND(
         M326 &lt;= 'County Names to hide (2)'!$D$2,
         OR(N326="", N326 &gt;= 'County Names to hide (2)'!$C$2)
      ),
      "Yes",
      "No"
   )
)</f>
        <v/>
      </c>
      <c r="P326" s="4"/>
      <c r="Q326" s="4"/>
      <c r="R326" s="4"/>
      <c r="S326" s="4"/>
      <c r="T326" s="77" t="str">
        <f>IF(Outcomes!M326="","",
   IF(AND(Outcomes!N326&lt;&gt;"",Outcomes!N326&lt;'County Names to hide (2)'!$C$2),0,
      ROUND((MIN(IF(Outcomes!N326="", 'County Names to hide (2)'!$D$2, Outcomes!N326),'County Names to hide (2)'!$D$2)-Outcomes!M326)/30,1)))</f>
        <v/>
      </c>
      <c r="U326" s="77" t="str">
        <f>IF(Outcomes!C326="", "", DATEDIF(Outcomes!C326, 'County Names to hide (2)'!$D$2, "m"))</f>
        <v/>
      </c>
      <c r="V326" s="77" t="str">
        <f>IF(OR(A326="", M326="", N326=""), "",
   IF(AND(
         N326 &gt;= 'County Names to hide (2)'!$C$2,
         N326 &lt;= 'County Names to hide (2)'!$D$2
      ),
      "Yes",
      "No"
   )
)</f>
        <v/>
      </c>
      <c r="W326" s="1"/>
      <c r="X326" s="1"/>
      <c r="Y326" s="1"/>
      <c r="Z326" s="1"/>
      <c r="AA326" s="1"/>
      <c r="AB326" s="1"/>
      <c r="AC326" s="1"/>
      <c r="AD326" s="1"/>
    </row>
    <row r="327" spans="1:30" x14ac:dyDescent="0.35">
      <c r="A327" s="1"/>
      <c r="B327" s="1"/>
      <c r="C327" s="1"/>
      <c r="D327" s="1"/>
      <c r="E327" s="1"/>
      <c r="F327" s="1"/>
      <c r="G327" s="1"/>
      <c r="H327" s="1"/>
      <c r="I327" s="1"/>
      <c r="J327" s="1"/>
      <c r="K327" s="1"/>
      <c r="L327" s="77" t="str">
        <f t="shared" si="5"/>
        <v>Yes</v>
      </c>
      <c r="M327" s="4"/>
      <c r="N327" s="4"/>
      <c r="O327" s="77" t="str">
        <f>IF(OR(A327="", M327=""), "",
   IF(AND(
         M327 &lt;= 'County Names to hide (2)'!$D$2,
         OR(N327="", N327 &gt;= 'County Names to hide (2)'!$C$2)
      ),
      "Yes",
      "No"
   )
)</f>
        <v/>
      </c>
      <c r="P327" s="4"/>
      <c r="Q327" s="4"/>
      <c r="R327" s="4"/>
      <c r="S327" s="4"/>
      <c r="T327" s="77" t="str">
        <f>IF(Outcomes!M327="","",
   IF(AND(Outcomes!N327&lt;&gt;"",Outcomes!N327&lt;'County Names to hide (2)'!$C$2),0,
      ROUND((MIN(IF(Outcomes!N327="", 'County Names to hide (2)'!$D$2, Outcomes!N327),'County Names to hide (2)'!$D$2)-Outcomes!M327)/30,1)))</f>
        <v/>
      </c>
      <c r="U327" s="77" t="str">
        <f>IF(Outcomes!C327="", "", DATEDIF(Outcomes!C327, 'County Names to hide (2)'!$D$2, "m"))</f>
        <v/>
      </c>
      <c r="V327" s="77" t="str">
        <f>IF(OR(A327="", M327="", N327=""), "",
   IF(AND(
         N327 &gt;= 'County Names to hide (2)'!$C$2,
         N327 &lt;= 'County Names to hide (2)'!$D$2
      ),
      "Yes",
      "No"
   )
)</f>
        <v/>
      </c>
      <c r="W327" s="1"/>
      <c r="X327" s="1"/>
      <c r="Y327" s="1"/>
      <c r="Z327" s="1"/>
      <c r="AA327" s="1"/>
      <c r="AB327" s="1"/>
      <c r="AC327" s="1"/>
      <c r="AD327" s="1"/>
    </row>
    <row r="328" spans="1:30" x14ac:dyDescent="0.35">
      <c r="A328" s="1"/>
      <c r="B328" s="1"/>
      <c r="C328" s="1"/>
      <c r="D328" s="1"/>
      <c r="E328" s="1"/>
      <c r="F328" s="1"/>
      <c r="G328" s="1"/>
      <c r="H328" s="1"/>
      <c r="I328" s="1"/>
      <c r="J328" s="1"/>
      <c r="K328" s="1"/>
      <c r="L328" s="77" t="str">
        <f t="shared" si="5"/>
        <v>Yes</v>
      </c>
      <c r="M328" s="4"/>
      <c r="N328" s="4"/>
      <c r="O328" s="77" t="str">
        <f>IF(OR(A328="", M328=""), "",
   IF(AND(
         M328 &lt;= 'County Names to hide (2)'!$D$2,
         OR(N328="", N328 &gt;= 'County Names to hide (2)'!$C$2)
      ),
      "Yes",
      "No"
   )
)</f>
        <v/>
      </c>
      <c r="P328" s="4"/>
      <c r="Q328" s="4"/>
      <c r="R328" s="4"/>
      <c r="S328" s="4"/>
      <c r="T328" s="77" t="str">
        <f>IF(Outcomes!M328="","",
   IF(AND(Outcomes!N328&lt;&gt;"",Outcomes!N328&lt;'County Names to hide (2)'!$C$2),0,
      ROUND((MIN(IF(Outcomes!N328="", 'County Names to hide (2)'!$D$2, Outcomes!N328),'County Names to hide (2)'!$D$2)-Outcomes!M328)/30,1)))</f>
        <v/>
      </c>
      <c r="U328" s="77" t="str">
        <f>IF(Outcomes!C328="", "", DATEDIF(Outcomes!C328, 'County Names to hide (2)'!$D$2, "m"))</f>
        <v/>
      </c>
      <c r="V328" s="77" t="str">
        <f>IF(OR(A328="", M328="", N328=""), "",
   IF(AND(
         N328 &gt;= 'County Names to hide (2)'!$C$2,
         N328 &lt;= 'County Names to hide (2)'!$D$2
      ),
      "Yes",
      "No"
   )
)</f>
        <v/>
      </c>
      <c r="W328" s="1"/>
      <c r="X328" s="1"/>
      <c r="Y328" s="1"/>
      <c r="Z328" s="1"/>
      <c r="AA328" s="1"/>
      <c r="AB328" s="1"/>
      <c r="AC328" s="1"/>
      <c r="AD328" s="1"/>
    </row>
    <row r="329" spans="1:30" x14ac:dyDescent="0.35">
      <c r="A329" s="1"/>
      <c r="B329" s="1"/>
      <c r="C329" s="1"/>
      <c r="D329" s="1"/>
      <c r="E329" s="1"/>
      <c r="F329" s="1"/>
      <c r="G329" s="1"/>
      <c r="H329" s="1"/>
      <c r="I329" s="1"/>
      <c r="J329" s="1"/>
      <c r="K329" s="1"/>
      <c r="L329" s="77" t="str">
        <f t="shared" si="5"/>
        <v>Yes</v>
      </c>
      <c r="M329" s="4"/>
      <c r="N329" s="4"/>
      <c r="O329" s="77" t="str">
        <f>IF(OR(A329="", M329=""), "",
   IF(AND(
         M329 &lt;= 'County Names to hide (2)'!$D$2,
         OR(N329="", N329 &gt;= 'County Names to hide (2)'!$C$2)
      ),
      "Yes",
      "No"
   )
)</f>
        <v/>
      </c>
      <c r="P329" s="4"/>
      <c r="Q329" s="4"/>
      <c r="R329" s="4"/>
      <c r="S329" s="4"/>
      <c r="T329" s="77" t="str">
        <f>IF(Outcomes!M329="","",
   IF(AND(Outcomes!N329&lt;&gt;"",Outcomes!N329&lt;'County Names to hide (2)'!$C$2),0,
      ROUND((MIN(IF(Outcomes!N329="", 'County Names to hide (2)'!$D$2, Outcomes!N329),'County Names to hide (2)'!$D$2)-Outcomes!M329)/30,1)))</f>
        <v/>
      </c>
      <c r="U329" s="77" t="str">
        <f>IF(Outcomes!C329="", "", DATEDIF(Outcomes!C329, 'County Names to hide (2)'!$D$2, "m"))</f>
        <v/>
      </c>
      <c r="V329" s="77" t="str">
        <f>IF(OR(A329="", M329="", N329=""), "",
   IF(AND(
         N329 &gt;= 'County Names to hide (2)'!$C$2,
         N329 &lt;= 'County Names to hide (2)'!$D$2
      ),
      "Yes",
      "No"
   )
)</f>
        <v/>
      </c>
      <c r="W329" s="1"/>
      <c r="X329" s="1"/>
      <c r="Y329" s="1"/>
      <c r="Z329" s="1"/>
      <c r="AA329" s="1"/>
      <c r="AB329" s="1"/>
      <c r="AC329" s="1"/>
      <c r="AD329" s="1"/>
    </row>
    <row r="330" spans="1:30" x14ac:dyDescent="0.35">
      <c r="A330" s="1"/>
      <c r="B330" s="1"/>
      <c r="C330" s="1"/>
      <c r="D330" s="1"/>
      <c r="E330" s="1"/>
      <c r="F330" s="1"/>
      <c r="G330" s="1"/>
      <c r="H330" s="1"/>
      <c r="I330" s="1"/>
      <c r="J330" s="1"/>
      <c r="K330" s="1"/>
      <c r="L330" s="77" t="str">
        <f t="shared" si="5"/>
        <v>Yes</v>
      </c>
      <c r="M330" s="4"/>
      <c r="N330" s="4"/>
      <c r="O330" s="77" t="str">
        <f>IF(OR(A330="", M330=""), "",
   IF(AND(
         M330 &lt;= 'County Names to hide (2)'!$D$2,
         OR(N330="", N330 &gt;= 'County Names to hide (2)'!$C$2)
      ),
      "Yes",
      "No"
   )
)</f>
        <v/>
      </c>
      <c r="P330" s="4"/>
      <c r="Q330" s="4"/>
      <c r="R330" s="4"/>
      <c r="S330" s="4"/>
      <c r="T330" s="77" t="str">
        <f>IF(Outcomes!M330="","",
   IF(AND(Outcomes!N330&lt;&gt;"",Outcomes!N330&lt;'County Names to hide (2)'!$C$2),0,
      ROUND((MIN(IF(Outcomes!N330="", 'County Names to hide (2)'!$D$2, Outcomes!N330),'County Names to hide (2)'!$D$2)-Outcomes!M330)/30,1)))</f>
        <v/>
      </c>
      <c r="U330" s="77" t="str">
        <f>IF(Outcomes!C330="", "", DATEDIF(Outcomes!C330, 'County Names to hide (2)'!$D$2, "m"))</f>
        <v/>
      </c>
      <c r="V330" s="77" t="str">
        <f>IF(OR(A330="", M330="", N330=""), "",
   IF(AND(
         N330 &gt;= 'County Names to hide (2)'!$C$2,
         N330 &lt;= 'County Names to hide (2)'!$D$2
      ),
      "Yes",
      "No"
   )
)</f>
        <v/>
      </c>
      <c r="W330" s="1"/>
      <c r="X330" s="1"/>
      <c r="Y330" s="1"/>
      <c r="Z330" s="1"/>
      <c r="AA330" s="1"/>
      <c r="AB330" s="1"/>
      <c r="AC330" s="1"/>
      <c r="AD330" s="1"/>
    </row>
    <row r="331" spans="1:30" x14ac:dyDescent="0.35">
      <c r="A331" s="1"/>
      <c r="B331" s="1"/>
      <c r="C331" s="1"/>
      <c r="D331" s="1"/>
      <c r="E331" s="1"/>
      <c r="F331" s="1"/>
      <c r="G331" s="1"/>
      <c r="H331" s="1"/>
      <c r="I331" s="1"/>
      <c r="J331" s="1"/>
      <c r="K331" s="1"/>
      <c r="L331" s="77" t="str">
        <f t="shared" si="5"/>
        <v>Yes</v>
      </c>
      <c r="M331" s="4"/>
      <c r="N331" s="4"/>
      <c r="O331" s="77" t="str">
        <f>IF(OR(A331="", M331=""), "",
   IF(AND(
         M331 &lt;= 'County Names to hide (2)'!$D$2,
         OR(N331="", N331 &gt;= 'County Names to hide (2)'!$C$2)
      ),
      "Yes",
      "No"
   )
)</f>
        <v/>
      </c>
      <c r="P331" s="4"/>
      <c r="Q331" s="4"/>
      <c r="R331" s="4"/>
      <c r="S331" s="4"/>
      <c r="T331" s="77" t="str">
        <f>IF(Outcomes!M331="","",
   IF(AND(Outcomes!N331&lt;&gt;"",Outcomes!N331&lt;'County Names to hide (2)'!$C$2),0,
      ROUND((MIN(IF(Outcomes!N331="", 'County Names to hide (2)'!$D$2, Outcomes!N331),'County Names to hide (2)'!$D$2)-Outcomes!M331)/30,1)))</f>
        <v/>
      </c>
      <c r="U331" s="77" t="str">
        <f>IF(Outcomes!C331="", "", DATEDIF(Outcomes!C331, 'County Names to hide (2)'!$D$2, "m"))</f>
        <v/>
      </c>
      <c r="V331" s="77" t="str">
        <f>IF(OR(A331="", M331="", N331=""), "",
   IF(AND(
         N331 &gt;= 'County Names to hide (2)'!$C$2,
         N331 &lt;= 'County Names to hide (2)'!$D$2
      ),
      "Yes",
      "No"
   )
)</f>
        <v/>
      </c>
      <c r="W331" s="1"/>
      <c r="X331" s="1"/>
      <c r="Y331" s="1"/>
      <c r="Z331" s="1"/>
      <c r="AA331" s="1"/>
      <c r="AB331" s="1"/>
      <c r="AC331" s="1"/>
      <c r="AD331" s="1"/>
    </row>
    <row r="332" spans="1:30" x14ac:dyDescent="0.35">
      <c r="A332" s="1"/>
      <c r="B332" s="1"/>
      <c r="C332" s="1"/>
      <c r="D332" s="1"/>
      <c r="E332" s="1"/>
      <c r="F332" s="1"/>
      <c r="G332" s="1"/>
      <c r="H332" s="1"/>
      <c r="I332" s="1"/>
      <c r="J332" s="1"/>
      <c r="K332" s="1"/>
      <c r="L332" s="77" t="str">
        <f t="shared" si="5"/>
        <v>Yes</v>
      </c>
      <c r="M332" s="4"/>
      <c r="N332" s="4"/>
      <c r="O332" s="77" t="str">
        <f>IF(OR(A332="", M332=""), "",
   IF(AND(
         M332 &lt;= 'County Names to hide (2)'!$D$2,
         OR(N332="", N332 &gt;= 'County Names to hide (2)'!$C$2)
      ),
      "Yes",
      "No"
   )
)</f>
        <v/>
      </c>
      <c r="P332" s="4"/>
      <c r="Q332" s="4"/>
      <c r="R332" s="4"/>
      <c r="S332" s="4"/>
      <c r="T332" s="77" t="str">
        <f>IF(Outcomes!M332="","",
   IF(AND(Outcomes!N332&lt;&gt;"",Outcomes!N332&lt;'County Names to hide (2)'!$C$2),0,
      ROUND((MIN(IF(Outcomes!N332="", 'County Names to hide (2)'!$D$2, Outcomes!N332),'County Names to hide (2)'!$D$2)-Outcomes!M332)/30,1)))</f>
        <v/>
      </c>
      <c r="U332" s="77" t="str">
        <f>IF(Outcomes!C332="", "", DATEDIF(Outcomes!C332, 'County Names to hide (2)'!$D$2, "m"))</f>
        <v/>
      </c>
      <c r="V332" s="77" t="str">
        <f>IF(OR(A332="", M332="", N332=""), "",
   IF(AND(
         N332 &gt;= 'County Names to hide (2)'!$C$2,
         N332 &lt;= 'County Names to hide (2)'!$D$2
      ),
      "Yes",
      "No"
   )
)</f>
        <v/>
      </c>
      <c r="W332" s="1"/>
      <c r="X332" s="1"/>
      <c r="Y332" s="1"/>
      <c r="Z332" s="1"/>
      <c r="AA332" s="1"/>
      <c r="AB332" s="1"/>
      <c r="AC332" s="1"/>
      <c r="AD332" s="1"/>
    </row>
    <row r="333" spans="1:30" x14ac:dyDescent="0.35">
      <c r="A333" s="1"/>
      <c r="B333" s="1"/>
      <c r="C333" s="1"/>
      <c r="D333" s="1"/>
      <c r="E333" s="1"/>
      <c r="F333" s="1"/>
      <c r="G333" s="1"/>
      <c r="H333" s="1"/>
      <c r="I333" s="1"/>
      <c r="J333" s="1"/>
      <c r="K333" s="1"/>
      <c r="L333" s="77" t="str">
        <f t="shared" si="5"/>
        <v>Yes</v>
      </c>
      <c r="M333" s="4"/>
      <c r="N333" s="4"/>
      <c r="O333" s="77" t="str">
        <f>IF(OR(A333="", M333=""), "",
   IF(AND(
         M333 &lt;= 'County Names to hide (2)'!$D$2,
         OR(N333="", N333 &gt;= 'County Names to hide (2)'!$C$2)
      ),
      "Yes",
      "No"
   )
)</f>
        <v/>
      </c>
      <c r="P333" s="4"/>
      <c r="Q333" s="4"/>
      <c r="R333" s="4"/>
      <c r="S333" s="4"/>
      <c r="T333" s="77" t="str">
        <f>IF(Outcomes!M333="","",
   IF(AND(Outcomes!N333&lt;&gt;"",Outcomes!N333&lt;'County Names to hide (2)'!$C$2),0,
      ROUND((MIN(IF(Outcomes!N333="", 'County Names to hide (2)'!$D$2, Outcomes!N333),'County Names to hide (2)'!$D$2)-Outcomes!M333)/30,1)))</f>
        <v/>
      </c>
      <c r="U333" s="77" t="str">
        <f>IF(Outcomes!C333="", "", DATEDIF(Outcomes!C333, 'County Names to hide (2)'!$D$2, "m"))</f>
        <v/>
      </c>
      <c r="V333" s="77" t="str">
        <f>IF(OR(A333="", M333="", N333=""), "",
   IF(AND(
         N333 &gt;= 'County Names to hide (2)'!$C$2,
         N333 &lt;= 'County Names to hide (2)'!$D$2
      ),
      "Yes",
      "No"
   )
)</f>
        <v/>
      </c>
      <c r="W333" s="1"/>
      <c r="X333" s="1"/>
      <c r="Y333" s="1"/>
      <c r="Z333" s="1"/>
      <c r="AA333" s="1"/>
      <c r="AB333" s="1"/>
      <c r="AC333" s="1"/>
      <c r="AD333" s="1"/>
    </row>
    <row r="334" spans="1:30" x14ac:dyDescent="0.35">
      <c r="A334" s="1"/>
      <c r="B334" s="1"/>
      <c r="C334" s="1"/>
      <c r="D334" s="1"/>
      <c r="E334" s="1"/>
      <c r="F334" s="1"/>
      <c r="G334" s="1"/>
      <c r="H334" s="1"/>
      <c r="I334" s="1"/>
      <c r="J334" s="1"/>
      <c r="K334" s="1"/>
      <c r="L334" s="77" t="str">
        <f t="shared" si="5"/>
        <v>Yes</v>
      </c>
      <c r="M334" s="4"/>
      <c r="N334" s="4"/>
      <c r="O334" s="77" t="str">
        <f>IF(OR(A334="", M334=""), "",
   IF(AND(
         M334 &lt;= 'County Names to hide (2)'!$D$2,
         OR(N334="", N334 &gt;= 'County Names to hide (2)'!$C$2)
      ),
      "Yes",
      "No"
   )
)</f>
        <v/>
      </c>
      <c r="P334" s="4"/>
      <c r="Q334" s="4"/>
      <c r="R334" s="4"/>
      <c r="S334" s="4"/>
      <c r="T334" s="77" t="str">
        <f>IF(Outcomes!M334="","",
   IF(AND(Outcomes!N334&lt;&gt;"",Outcomes!N334&lt;'County Names to hide (2)'!$C$2),0,
      ROUND((MIN(IF(Outcomes!N334="", 'County Names to hide (2)'!$D$2, Outcomes!N334),'County Names to hide (2)'!$D$2)-Outcomes!M334)/30,1)))</f>
        <v/>
      </c>
      <c r="U334" s="77" t="str">
        <f>IF(Outcomes!C334="", "", DATEDIF(Outcomes!C334, 'County Names to hide (2)'!$D$2, "m"))</f>
        <v/>
      </c>
      <c r="V334" s="77" t="str">
        <f>IF(OR(A334="", M334="", N334=""), "",
   IF(AND(
         N334 &gt;= 'County Names to hide (2)'!$C$2,
         N334 &lt;= 'County Names to hide (2)'!$D$2
      ),
      "Yes",
      "No"
   )
)</f>
        <v/>
      </c>
      <c r="W334" s="1"/>
      <c r="X334" s="1"/>
      <c r="Y334" s="1"/>
      <c r="Z334" s="1"/>
      <c r="AA334" s="1"/>
      <c r="AB334" s="1"/>
      <c r="AC334" s="1"/>
      <c r="AD334" s="1"/>
    </row>
    <row r="335" spans="1:30" x14ac:dyDescent="0.35">
      <c r="A335" s="1"/>
      <c r="B335" s="1"/>
      <c r="C335" s="1"/>
      <c r="D335" s="1"/>
      <c r="E335" s="1"/>
      <c r="F335" s="1"/>
      <c r="G335" s="1"/>
      <c r="H335" s="1"/>
      <c r="I335" s="1"/>
      <c r="J335" s="1"/>
      <c r="K335" s="1"/>
      <c r="L335" s="77" t="str">
        <f t="shared" si="5"/>
        <v>Yes</v>
      </c>
      <c r="M335" s="4"/>
      <c r="N335" s="4"/>
      <c r="O335" s="77" t="str">
        <f>IF(OR(A335="", M335=""), "",
   IF(AND(
         M335 &lt;= 'County Names to hide (2)'!$D$2,
         OR(N335="", N335 &gt;= 'County Names to hide (2)'!$C$2)
      ),
      "Yes",
      "No"
   )
)</f>
        <v/>
      </c>
      <c r="P335" s="4"/>
      <c r="Q335" s="4"/>
      <c r="R335" s="4"/>
      <c r="S335" s="4"/>
      <c r="T335" s="77" t="str">
        <f>IF(Outcomes!M335="","",
   IF(AND(Outcomes!N335&lt;&gt;"",Outcomes!N335&lt;'County Names to hide (2)'!$C$2),0,
      ROUND((MIN(IF(Outcomes!N335="", 'County Names to hide (2)'!$D$2, Outcomes!N335),'County Names to hide (2)'!$D$2)-Outcomes!M335)/30,1)))</f>
        <v/>
      </c>
      <c r="U335" s="77" t="str">
        <f>IF(Outcomes!C335="", "", DATEDIF(Outcomes!C335, 'County Names to hide (2)'!$D$2, "m"))</f>
        <v/>
      </c>
      <c r="V335" s="77" t="str">
        <f>IF(OR(A335="", M335="", N335=""), "",
   IF(AND(
         N335 &gt;= 'County Names to hide (2)'!$C$2,
         N335 &lt;= 'County Names to hide (2)'!$D$2
      ),
      "Yes",
      "No"
   )
)</f>
        <v/>
      </c>
      <c r="W335" s="1"/>
      <c r="X335" s="1"/>
      <c r="Y335" s="1"/>
      <c r="Z335" s="1"/>
      <c r="AA335" s="1"/>
      <c r="AB335" s="1"/>
      <c r="AC335" s="1"/>
      <c r="AD335" s="1"/>
    </row>
    <row r="336" spans="1:30" x14ac:dyDescent="0.35">
      <c r="A336" s="1"/>
      <c r="B336" s="1"/>
      <c r="C336" s="1"/>
      <c r="D336" s="1"/>
      <c r="E336" s="1"/>
      <c r="F336" s="1"/>
      <c r="G336" s="1"/>
      <c r="H336" s="1"/>
      <c r="I336" s="1"/>
      <c r="J336" s="1"/>
      <c r="K336" s="1"/>
      <c r="L336" s="77" t="str">
        <f t="shared" si="5"/>
        <v>Yes</v>
      </c>
      <c r="M336" s="4"/>
      <c r="N336" s="4"/>
      <c r="O336" s="77" t="str">
        <f>IF(OR(A336="", M336=""), "",
   IF(AND(
         M336 &lt;= 'County Names to hide (2)'!$D$2,
         OR(N336="", N336 &gt;= 'County Names to hide (2)'!$C$2)
      ),
      "Yes",
      "No"
   )
)</f>
        <v/>
      </c>
      <c r="P336" s="4"/>
      <c r="Q336" s="4"/>
      <c r="R336" s="4"/>
      <c r="S336" s="4"/>
      <c r="T336" s="77" t="str">
        <f>IF(Outcomes!M336="","",
   IF(AND(Outcomes!N336&lt;&gt;"",Outcomes!N336&lt;'County Names to hide (2)'!$C$2),0,
      ROUND((MIN(IF(Outcomes!N336="", 'County Names to hide (2)'!$D$2, Outcomes!N336),'County Names to hide (2)'!$D$2)-Outcomes!M336)/30,1)))</f>
        <v/>
      </c>
      <c r="U336" s="77" t="str">
        <f>IF(Outcomes!C336="", "", DATEDIF(Outcomes!C336, 'County Names to hide (2)'!$D$2, "m"))</f>
        <v/>
      </c>
      <c r="V336" s="77" t="str">
        <f>IF(OR(A336="", M336="", N336=""), "",
   IF(AND(
         N336 &gt;= 'County Names to hide (2)'!$C$2,
         N336 &lt;= 'County Names to hide (2)'!$D$2
      ),
      "Yes",
      "No"
   )
)</f>
        <v/>
      </c>
      <c r="W336" s="1"/>
      <c r="X336" s="1"/>
      <c r="Y336" s="1"/>
      <c r="Z336" s="1"/>
      <c r="AA336" s="1"/>
      <c r="AB336" s="1"/>
      <c r="AC336" s="1"/>
      <c r="AD336" s="1"/>
    </row>
    <row r="337" spans="1:30" x14ac:dyDescent="0.35">
      <c r="A337" s="1"/>
      <c r="B337" s="1"/>
      <c r="C337" s="1"/>
      <c r="D337" s="1"/>
      <c r="E337" s="1"/>
      <c r="F337" s="1"/>
      <c r="G337" s="1"/>
      <c r="H337" s="1"/>
      <c r="I337" s="1"/>
      <c r="J337" s="1"/>
      <c r="K337" s="1"/>
      <c r="L337" s="77" t="str">
        <f t="shared" si="5"/>
        <v>Yes</v>
      </c>
      <c r="M337" s="4"/>
      <c r="N337" s="4"/>
      <c r="O337" s="77" t="str">
        <f>IF(OR(A337="", M337=""), "",
   IF(AND(
         M337 &lt;= 'County Names to hide (2)'!$D$2,
         OR(N337="", N337 &gt;= 'County Names to hide (2)'!$C$2)
      ),
      "Yes",
      "No"
   )
)</f>
        <v/>
      </c>
      <c r="P337" s="4"/>
      <c r="Q337" s="4"/>
      <c r="R337" s="4"/>
      <c r="S337" s="4"/>
      <c r="T337" s="77" t="str">
        <f>IF(Outcomes!M337="","",
   IF(AND(Outcomes!N337&lt;&gt;"",Outcomes!N337&lt;'County Names to hide (2)'!$C$2),0,
      ROUND((MIN(IF(Outcomes!N337="", 'County Names to hide (2)'!$D$2, Outcomes!N337),'County Names to hide (2)'!$D$2)-Outcomes!M337)/30,1)))</f>
        <v/>
      </c>
      <c r="U337" s="77" t="str">
        <f>IF(Outcomes!C337="", "", DATEDIF(Outcomes!C337, 'County Names to hide (2)'!$D$2, "m"))</f>
        <v/>
      </c>
      <c r="V337" s="77" t="str">
        <f>IF(OR(A337="", M337="", N337=""), "",
   IF(AND(
         N337 &gt;= 'County Names to hide (2)'!$C$2,
         N337 &lt;= 'County Names to hide (2)'!$D$2
      ),
      "Yes",
      "No"
   )
)</f>
        <v/>
      </c>
      <c r="W337" s="1"/>
      <c r="X337" s="1"/>
      <c r="Y337" s="1"/>
      <c r="Z337" s="1"/>
      <c r="AA337" s="1"/>
      <c r="AB337" s="1"/>
      <c r="AC337" s="1"/>
      <c r="AD337" s="1"/>
    </row>
    <row r="338" spans="1:30" x14ac:dyDescent="0.35">
      <c r="A338" s="1"/>
      <c r="B338" s="1"/>
      <c r="C338" s="1"/>
      <c r="D338" s="1"/>
      <c r="E338" s="1"/>
      <c r="F338" s="1"/>
      <c r="G338" s="1"/>
      <c r="H338" s="1"/>
      <c r="I338" s="1"/>
      <c r="J338" s="1"/>
      <c r="K338" s="1"/>
      <c r="L338" s="77" t="str">
        <f t="shared" si="5"/>
        <v>Yes</v>
      </c>
      <c r="M338" s="4"/>
      <c r="N338" s="4"/>
      <c r="O338" s="77" t="str">
        <f>IF(OR(A338="", M338=""), "",
   IF(AND(
         M338 &lt;= 'County Names to hide (2)'!$D$2,
         OR(N338="", N338 &gt;= 'County Names to hide (2)'!$C$2)
      ),
      "Yes",
      "No"
   )
)</f>
        <v/>
      </c>
      <c r="P338" s="4"/>
      <c r="Q338" s="4"/>
      <c r="R338" s="4"/>
      <c r="S338" s="4"/>
      <c r="T338" s="77" t="str">
        <f>IF(Outcomes!M338="","",
   IF(AND(Outcomes!N338&lt;&gt;"",Outcomes!N338&lt;'County Names to hide (2)'!$C$2),0,
      ROUND((MIN(IF(Outcomes!N338="", 'County Names to hide (2)'!$D$2, Outcomes!N338),'County Names to hide (2)'!$D$2)-Outcomes!M338)/30,1)))</f>
        <v/>
      </c>
      <c r="U338" s="77" t="str">
        <f>IF(Outcomes!C338="", "", DATEDIF(Outcomes!C338, 'County Names to hide (2)'!$D$2, "m"))</f>
        <v/>
      </c>
      <c r="V338" s="77" t="str">
        <f>IF(OR(A338="", M338="", N338=""), "",
   IF(AND(
         N338 &gt;= 'County Names to hide (2)'!$C$2,
         N338 &lt;= 'County Names to hide (2)'!$D$2
      ),
      "Yes",
      "No"
   )
)</f>
        <v/>
      </c>
      <c r="W338" s="1"/>
      <c r="X338" s="1"/>
      <c r="Y338" s="1"/>
      <c r="Z338" s="1"/>
      <c r="AA338" s="1"/>
      <c r="AB338" s="1"/>
      <c r="AC338" s="1"/>
      <c r="AD338" s="1"/>
    </row>
    <row r="339" spans="1:30" x14ac:dyDescent="0.35">
      <c r="A339" s="1"/>
      <c r="B339" s="1"/>
      <c r="C339" s="1"/>
      <c r="D339" s="1"/>
      <c r="E339" s="1"/>
      <c r="F339" s="1"/>
      <c r="G339" s="1"/>
      <c r="H339" s="1"/>
      <c r="I339" s="1"/>
      <c r="J339" s="1"/>
      <c r="K339" s="1"/>
      <c r="L339" s="77" t="str">
        <f t="shared" si="5"/>
        <v>Yes</v>
      </c>
      <c r="M339" s="4"/>
      <c r="N339" s="4"/>
      <c r="O339" s="77" t="str">
        <f>IF(OR(A339="", M339=""), "",
   IF(AND(
         M339 &lt;= 'County Names to hide (2)'!$D$2,
         OR(N339="", N339 &gt;= 'County Names to hide (2)'!$C$2)
      ),
      "Yes",
      "No"
   )
)</f>
        <v/>
      </c>
      <c r="P339" s="4"/>
      <c r="Q339" s="4"/>
      <c r="R339" s="4"/>
      <c r="S339" s="4"/>
      <c r="T339" s="77" t="str">
        <f>IF(Outcomes!M339="","",
   IF(AND(Outcomes!N339&lt;&gt;"",Outcomes!N339&lt;'County Names to hide (2)'!$C$2),0,
      ROUND((MIN(IF(Outcomes!N339="", 'County Names to hide (2)'!$D$2, Outcomes!N339),'County Names to hide (2)'!$D$2)-Outcomes!M339)/30,1)))</f>
        <v/>
      </c>
      <c r="U339" s="77" t="str">
        <f>IF(Outcomes!C339="", "", DATEDIF(Outcomes!C339, 'County Names to hide (2)'!$D$2, "m"))</f>
        <v/>
      </c>
      <c r="V339" s="77" t="str">
        <f>IF(OR(A339="", M339="", N339=""), "",
   IF(AND(
         N339 &gt;= 'County Names to hide (2)'!$C$2,
         N339 &lt;= 'County Names to hide (2)'!$D$2
      ),
      "Yes",
      "No"
   )
)</f>
        <v/>
      </c>
      <c r="W339" s="1"/>
      <c r="X339" s="1"/>
      <c r="Y339" s="1"/>
      <c r="Z339" s="1"/>
      <c r="AA339" s="1"/>
      <c r="AB339" s="1"/>
      <c r="AC339" s="1"/>
      <c r="AD339" s="1"/>
    </row>
    <row r="340" spans="1:30" x14ac:dyDescent="0.35">
      <c r="A340" s="1"/>
      <c r="B340" s="1"/>
      <c r="C340" s="1"/>
      <c r="D340" s="1"/>
      <c r="E340" s="1"/>
      <c r="F340" s="1"/>
      <c r="G340" s="1"/>
      <c r="H340" s="1"/>
      <c r="I340" s="1"/>
      <c r="J340" s="1"/>
      <c r="K340" s="1"/>
      <c r="L340" s="77" t="str">
        <f t="shared" si="5"/>
        <v>Yes</v>
      </c>
      <c r="M340" s="4"/>
      <c r="N340" s="4"/>
      <c r="O340" s="77" t="str">
        <f>IF(OR(A340="", M340=""), "",
   IF(AND(
         M340 &lt;= 'County Names to hide (2)'!$D$2,
         OR(N340="", N340 &gt;= 'County Names to hide (2)'!$C$2)
      ),
      "Yes",
      "No"
   )
)</f>
        <v/>
      </c>
      <c r="P340" s="4"/>
      <c r="Q340" s="4"/>
      <c r="R340" s="4"/>
      <c r="S340" s="4"/>
      <c r="T340" s="77" t="str">
        <f>IF(Outcomes!M340="","",
   IF(AND(Outcomes!N340&lt;&gt;"",Outcomes!N340&lt;'County Names to hide (2)'!$C$2),0,
      ROUND((MIN(IF(Outcomes!N340="", 'County Names to hide (2)'!$D$2, Outcomes!N340),'County Names to hide (2)'!$D$2)-Outcomes!M340)/30,1)))</f>
        <v/>
      </c>
      <c r="U340" s="77" t="str">
        <f>IF(Outcomes!C340="", "", DATEDIF(Outcomes!C340, 'County Names to hide (2)'!$D$2, "m"))</f>
        <v/>
      </c>
      <c r="V340" s="77" t="str">
        <f>IF(OR(A340="", M340="", N340=""), "",
   IF(AND(
         N340 &gt;= 'County Names to hide (2)'!$C$2,
         N340 &lt;= 'County Names to hide (2)'!$D$2
      ),
      "Yes",
      "No"
   )
)</f>
        <v/>
      </c>
      <c r="W340" s="1"/>
      <c r="X340" s="1"/>
      <c r="Y340" s="1"/>
      <c r="Z340" s="1"/>
      <c r="AA340" s="1"/>
      <c r="AB340" s="1"/>
      <c r="AC340" s="1"/>
      <c r="AD340" s="1"/>
    </row>
    <row r="341" spans="1:30" x14ac:dyDescent="0.35">
      <c r="A341" s="1"/>
      <c r="B341" s="1"/>
      <c r="C341" s="1"/>
      <c r="D341" s="1"/>
      <c r="E341" s="1"/>
      <c r="F341" s="1"/>
      <c r="G341" s="1"/>
      <c r="H341" s="1"/>
      <c r="I341" s="1"/>
      <c r="J341" s="1"/>
      <c r="K341" s="1"/>
      <c r="L341" s="77" t="str">
        <f t="shared" si="5"/>
        <v>Yes</v>
      </c>
      <c r="M341" s="4"/>
      <c r="N341" s="4"/>
      <c r="O341" s="77" t="str">
        <f>IF(OR(A341="", M341=""), "",
   IF(AND(
         M341 &lt;= 'County Names to hide (2)'!$D$2,
         OR(N341="", N341 &gt;= 'County Names to hide (2)'!$C$2)
      ),
      "Yes",
      "No"
   )
)</f>
        <v/>
      </c>
      <c r="P341" s="4"/>
      <c r="Q341" s="4"/>
      <c r="R341" s="4"/>
      <c r="S341" s="4"/>
      <c r="T341" s="77" t="str">
        <f>IF(Outcomes!M341="","",
   IF(AND(Outcomes!N341&lt;&gt;"",Outcomes!N341&lt;'County Names to hide (2)'!$C$2),0,
      ROUND((MIN(IF(Outcomes!N341="", 'County Names to hide (2)'!$D$2, Outcomes!N341),'County Names to hide (2)'!$D$2)-Outcomes!M341)/30,1)))</f>
        <v/>
      </c>
      <c r="U341" s="77" t="str">
        <f>IF(Outcomes!C341="", "", DATEDIF(Outcomes!C341, 'County Names to hide (2)'!$D$2, "m"))</f>
        <v/>
      </c>
      <c r="V341" s="77" t="str">
        <f>IF(OR(A341="", M341="", N341=""), "",
   IF(AND(
         N341 &gt;= 'County Names to hide (2)'!$C$2,
         N341 &lt;= 'County Names to hide (2)'!$D$2
      ),
      "Yes",
      "No"
   )
)</f>
        <v/>
      </c>
      <c r="W341" s="1"/>
      <c r="X341" s="1"/>
      <c r="Y341" s="1"/>
      <c r="Z341" s="1"/>
      <c r="AA341" s="1"/>
      <c r="AB341" s="1"/>
      <c r="AC341" s="1"/>
      <c r="AD341" s="1"/>
    </row>
    <row r="342" spans="1:30" x14ac:dyDescent="0.35">
      <c r="A342" s="1"/>
      <c r="B342" s="1"/>
      <c r="C342" s="1"/>
      <c r="D342" s="1"/>
      <c r="E342" s="1"/>
      <c r="F342" s="1"/>
      <c r="G342" s="1"/>
      <c r="H342" s="1"/>
      <c r="I342" s="1"/>
      <c r="J342" s="1"/>
      <c r="K342" s="1"/>
      <c r="L342" s="77" t="str">
        <f t="shared" si="5"/>
        <v>Yes</v>
      </c>
      <c r="M342" s="4"/>
      <c r="N342" s="4"/>
      <c r="O342" s="77" t="str">
        <f>IF(OR(A342="", M342=""), "",
   IF(AND(
         M342 &lt;= 'County Names to hide (2)'!$D$2,
         OR(N342="", N342 &gt;= 'County Names to hide (2)'!$C$2)
      ),
      "Yes",
      "No"
   )
)</f>
        <v/>
      </c>
      <c r="P342" s="4"/>
      <c r="Q342" s="4"/>
      <c r="R342" s="4"/>
      <c r="S342" s="4"/>
      <c r="T342" s="77" t="str">
        <f>IF(Outcomes!M342="","",
   IF(AND(Outcomes!N342&lt;&gt;"",Outcomes!N342&lt;'County Names to hide (2)'!$C$2),0,
      ROUND((MIN(IF(Outcomes!N342="", 'County Names to hide (2)'!$D$2, Outcomes!N342),'County Names to hide (2)'!$D$2)-Outcomes!M342)/30,1)))</f>
        <v/>
      </c>
      <c r="U342" s="77" t="str">
        <f>IF(Outcomes!C342="", "", DATEDIF(Outcomes!C342, 'County Names to hide (2)'!$D$2, "m"))</f>
        <v/>
      </c>
      <c r="V342" s="77" t="str">
        <f>IF(OR(A342="", M342="", N342=""), "",
   IF(AND(
         N342 &gt;= 'County Names to hide (2)'!$C$2,
         N342 &lt;= 'County Names to hide (2)'!$D$2
      ),
      "Yes",
      "No"
   )
)</f>
        <v/>
      </c>
      <c r="W342" s="1"/>
      <c r="X342" s="1"/>
      <c r="Y342" s="1"/>
      <c r="Z342" s="1"/>
      <c r="AA342" s="1"/>
      <c r="AB342" s="1"/>
      <c r="AC342" s="1"/>
      <c r="AD342" s="1"/>
    </row>
    <row r="343" spans="1:30" x14ac:dyDescent="0.35">
      <c r="A343" s="1"/>
      <c r="B343" s="1"/>
      <c r="C343" s="1"/>
      <c r="D343" s="1"/>
      <c r="E343" s="1"/>
      <c r="F343" s="1"/>
      <c r="G343" s="1"/>
      <c r="H343" s="1"/>
      <c r="I343" s="1"/>
      <c r="J343" s="1"/>
      <c r="K343" s="1"/>
      <c r="L343" s="77" t="str">
        <f t="shared" si="5"/>
        <v>Yes</v>
      </c>
      <c r="M343" s="4"/>
      <c r="N343" s="4"/>
      <c r="O343" s="77" t="str">
        <f>IF(OR(A343="", M343=""), "",
   IF(AND(
         M343 &lt;= 'County Names to hide (2)'!$D$2,
         OR(N343="", N343 &gt;= 'County Names to hide (2)'!$C$2)
      ),
      "Yes",
      "No"
   )
)</f>
        <v/>
      </c>
      <c r="P343" s="4"/>
      <c r="Q343" s="4"/>
      <c r="R343" s="4"/>
      <c r="S343" s="4"/>
      <c r="T343" s="77" t="str">
        <f>IF(Outcomes!M343="","",
   IF(AND(Outcomes!N343&lt;&gt;"",Outcomes!N343&lt;'County Names to hide (2)'!$C$2),0,
      ROUND((MIN(IF(Outcomes!N343="", 'County Names to hide (2)'!$D$2, Outcomes!N343),'County Names to hide (2)'!$D$2)-Outcomes!M343)/30,1)))</f>
        <v/>
      </c>
      <c r="U343" s="77" t="str">
        <f>IF(Outcomes!C343="", "", DATEDIF(Outcomes!C343, 'County Names to hide (2)'!$D$2, "m"))</f>
        <v/>
      </c>
      <c r="V343" s="77" t="str">
        <f>IF(OR(A343="", M343="", N343=""), "",
   IF(AND(
         N343 &gt;= 'County Names to hide (2)'!$C$2,
         N343 &lt;= 'County Names to hide (2)'!$D$2
      ),
      "Yes",
      "No"
   )
)</f>
        <v/>
      </c>
      <c r="W343" s="1"/>
      <c r="X343" s="1"/>
      <c r="Y343" s="1"/>
      <c r="Z343" s="1"/>
      <c r="AA343" s="1"/>
      <c r="AB343" s="1"/>
      <c r="AC343" s="1"/>
      <c r="AD343" s="1"/>
    </row>
    <row r="344" spans="1:30" x14ac:dyDescent="0.35">
      <c r="A344" s="1"/>
      <c r="B344" s="1"/>
      <c r="C344" s="1"/>
      <c r="D344" s="1"/>
      <c r="E344" s="1"/>
      <c r="F344" s="1"/>
      <c r="G344" s="1"/>
      <c r="H344" s="1"/>
      <c r="I344" s="1"/>
      <c r="J344" s="1"/>
      <c r="K344" s="1"/>
      <c r="L344" s="77" t="str">
        <f t="shared" si="5"/>
        <v>Yes</v>
      </c>
      <c r="M344" s="4"/>
      <c r="N344" s="4"/>
      <c r="O344" s="77" t="str">
        <f>IF(OR(A344="", M344=""), "",
   IF(AND(
         M344 &lt;= 'County Names to hide (2)'!$D$2,
         OR(N344="", N344 &gt;= 'County Names to hide (2)'!$C$2)
      ),
      "Yes",
      "No"
   )
)</f>
        <v/>
      </c>
      <c r="P344" s="4"/>
      <c r="Q344" s="4"/>
      <c r="R344" s="4"/>
      <c r="S344" s="4"/>
      <c r="T344" s="77" t="str">
        <f>IF(Outcomes!M344="","",
   IF(AND(Outcomes!N344&lt;&gt;"",Outcomes!N344&lt;'County Names to hide (2)'!$C$2),0,
      ROUND((MIN(IF(Outcomes!N344="", 'County Names to hide (2)'!$D$2, Outcomes!N344),'County Names to hide (2)'!$D$2)-Outcomes!M344)/30,1)))</f>
        <v/>
      </c>
      <c r="U344" s="77" t="str">
        <f>IF(Outcomes!C344="", "", DATEDIF(Outcomes!C344, 'County Names to hide (2)'!$D$2, "m"))</f>
        <v/>
      </c>
      <c r="V344" s="77" t="str">
        <f>IF(OR(A344="", M344="", N344=""), "",
   IF(AND(
         N344 &gt;= 'County Names to hide (2)'!$C$2,
         N344 &lt;= 'County Names to hide (2)'!$D$2
      ),
      "Yes",
      "No"
   )
)</f>
        <v/>
      </c>
      <c r="W344" s="1"/>
      <c r="X344" s="1"/>
      <c r="Y344" s="1"/>
      <c r="Z344" s="1"/>
      <c r="AA344" s="1"/>
      <c r="AB344" s="1"/>
      <c r="AC344" s="1"/>
      <c r="AD344" s="1"/>
    </row>
    <row r="345" spans="1:30" x14ac:dyDescent="0.35">
      <c r="A345" s="1"/>
      <c r="B345" s="1"/>
      <c r="C345" s="1"/>
      <c r="D345" s="1"/>
      <c r="E345" s="1"/>
      <c r="F345" s="1"/>
      <c r="G345" s="1"/>
      <c r="H345" s="1"/>
      <c r="I345" s="1"/>
      <c r="J345" s="1"/>
      <c r="K345" s="1"/>
      <c r="L345" s="77" t="str">
        <f t="shared" si="5"/>
        <v>Yes</v>
      </c>
      <c r="M345" s="4"/>
      <c r="N345" s="4"/>
      <c r="O345" s="77" t="str">
        <f>IF(OR(A345="", M345=""), "",
   IF(AND(
         M345 &lt;= 'County Names to hide (2)'!$D$2,
         OR(N345="", N345 &gt;= 'County Names to hide (2)'!$C$2)
      ),
      "Yes",
      "No"
   )
)</f>
        <v/>
      </c>
      <c r="P345" s="4"/>
      <c r="Q345" s="4"/>
      <c r="R345" s="4"/>
      <c r="S345" s="4"/>
      <c r="T345" s="77" t="str">
        <f>IF(Outcomes!M345="","",
   IF(AND(Outcomes!N345&lt;&gt;"",Outcomes!N345&lt;'County Names to hide (2)'!$C$2),0,
      ROUND((MIN(IF(Outcomes!N345="", 'County Names to hide (2)'!$D$2, Outcomes!N345),'County Names to hide (2)'!$D$2)-Outcomes!M345)/30,1)))</f>
        <v/>
      </c>
      <c r="U345" s="77" t="str">
        <f>IF(Outcomes!C345="", "", DATEDIF(Outcomes!C345, 'County Names to hide (2)'!$D$2, "m"))</f>
        <v/>
      </c>
      <c r="V345" s="77" t="str">
        <f>IF(OR(A345="", M345="", N345=""), "",
   IF(AND(
         N345 &gt;= 'County Names to hide (2)'!$C$2,
         N345 &lt;= 'County Names to hide (2)'!$D$2
      ),
      "Yes",
      "No"
   )
)</f>
        <v/>
      </c>
      <c r="W345" s="1"/>
      <c r="X345" s="1"/>
      <c r="Y345" s="1"/>
      <c r="Z345" s="1"/>
      <c r="AA345" s="1"/>
      <c r="AB345" s="1"/>
      <c r="AC345" s="1"/>
      <c r="AD345" s="1"/>
    </row>
    <row r="346" spans="1:30" x14ac:dyDescent="0.35">
      <c r="A346" s="1"/>
      <c r="B346" s="1"/>
      <c r="C346" s="1"/>
      <c r="D346" s="1"/>
      <c r="E346" s="1"/>
      <c r="F346" s="1"/>
      <c r="G346" s="1"/>
      <c r="H346" s="1"/>
      <c r="I346" s="1"/>
      <c r="J346" s="1"/>
      <c r="K346" s="1"/>
      <c r="L346" s="77" t="str">
        <f t="shared" si="5"/>
        <v>Yes</v>
      </c>
      <c r="M346" s="4"/>
      <c r="N346" s="4"/>
      <c r="O346" s="77" t="str">
        <f>IF(OR(A346="", M346=""), "",
   IF(AND(
         M346 &lt;= 'County Names to hide (2)'!$D$2,
         OR(N346="", N346 &gt;= 'County Names to hide (2)'!$C$2)
      ),
      "Yes",
      "No"
   )
)</f>
        <v/>
      </c>
      <c r="P346" s="4"/>
      <c r="Q346" s="4"/>
      <c r="R346" s="4"/>
      <c r="S346" s="4"/>
      <c r="T346" s="77" t="str">
        <f>IF(Outcomes!M346="","",
   IF(AND(Outcomes!N346&lt;&gt;"",Outcomes!N346&lt;'County Names to hide (2)'!$C$2),0,
      ROUND((MIN(IF(Outcomes!N346="", 'County Names to hide (2)'!$D$2, Outcomes!N346),'County Names to hide (2)'!$D$2)-Outcomes!M346)/30,1)))</f>
        <v/>
      </c>
      <c r="U346" s="77" t="str">
        <f>IF(Outcomes!C346="", "", DATEDIF(Outcomes!C346, 'County Names to hide (2)'!$D$2, "m"))</f>
        <v/>
      </c>
      <c r="V346" s="77" t="str">
        <f>IF(OR(A346="", M346="", N346=""), "",
   IF(AND(
         N346 &gt;= 'County Names to hide (2)'!$C$2,
         N346 &lt;= 'County Names to hide (2)'!$D$2
      ),
      "Yes",
      "No"
   )
)</f>
        <v/>
      </c>
      <c r="W346" s="1"/>
      <c r="X346" s="1"/>
      <c r="Y346" s="1"/>
      <c r="Z346" s="1"/>
      <c r="AA346" s="1"/>
      <c r="AB346" s="1"/>
      <c r="AC346" s="1"/>
      <c r="AD346" s="1"/>
    </row>
    <row r="347" spans="1:30" x14ac:dyDescent="0.35">
      <c r="A347" s="1"/>
      <c r="B347" s="1"/>
      <c r="C347" s="1"/>
      <c r="D347" s="1"/>
      <c r="E347" s="1"/>
      <c r="F347" s="1"/>
      <c r="G347" s="1"/>
      <c r="H347" s="1"/>
      <c r="I347" s="1"/>
      <c r="J347" s="1"/>
      <c r="K347" s="1"/>
      <c r="L347" s="77" t="str">
        <f t="shared" si="5"/>
        <v>Yes</v>
      </c>
      <c r="M347" s="4"/>
      <c r="N347" s="4"/>
      <c r="O347" s="77" t="str">
        <f>IF(OR(A347="", M347=""), "",
   IF(AND(
         M347 &lt;= 'County Names to hide (2)'!$D$2,
         OR(N347="", N347 &gt;= 'County Names to hide (2)'!$C$2)
      ),
      "Yes",
      "No"
   )
)</f>
        <v/>
      </c>
      <c r="P347" s="4"/>
      <c r="Q347" s="4"/>
      <c r="R347" s="4"/>
      <c r="S347" s="4"/>
      <c r="T347" s="77" t="str">
        <f>IF(Outcomes!M347="","",
   IF(AND(Outcomes!N347&lt;&gt;"",Outcomes!N347&lt;'County Names to hide (2)'!$C$2),0,
      ROUND((MIN(IF(Outcomes!N347="", 'County Names to hide (2)'!$D$2, Outcomes!N347),'County Names to hide (2)'!$D$2)-Outcomes!M347)/30,1)))</f>
        <v/>
      </c>
      <c r="U347" s="77" t="str">
        <f>IF(Outcomes!C347="", "", DATEDIF(Outcomes!C347, 'County Names to hide (2)'!$D$2, "m"))</f>
        <v/>
      </c>
      <c r="V347" s="77" t="str">
        <f>IF(OR(A347="", M347="", N347=""), "",
   IF(AND(
         N347 &gt;= 'County Names to hide (2)'!$C$2,
         N347 &lt;= 'County Names to hide (2)'!$D$2
      ),
      "Yes",
      "No"
   )
)</f>
        <v/>
      </c>
      <c r="W347" s="1"/>
      <c r="X347" s="1"/>
      <c r="Y347" s="1"/>
      <c r="Z347" s="1"/>
      <c r="AA347" s="1"/>
      <c r="AB347" s="1"/>
      <c r="AC347" s="1"/>
      <c r="AD347" s="1"/>
    </row>
    <row r="348" spans="1:30" x14ac:dyDescent="0.35">
      <c r="A348" s="1"/>
      <c r="B348" s="1"/>
      <c r="C348" s="1"/>
      <c r="D348" s="1"/>
      <c r="E348" s="1"/>
      <c r="F348" s="1"/>
      <c r="G348" s="1"/>
      <c r="H348" s="1"/>
      <c r="I348" s="1"/>
      <c r="J348" s="1"/>
      <c r="K348" s="1"/>
      <c r="L348" s="77" t="str">
        <f t="shared" si="5"/>
        <v>Yes</v>
      </c>
      <c r="M348" s="4"/>
      <c r="N348" s="4"/>
      <c r="O348" s="77" t="str">
        <f>IF(OR(A348="", M348=""), "",
   IF(AND(
         M348 &lt;= 'County Names to hide (2)'!$D$2,
         OR(N348="", N348 &gt;= 'County Names to hide (2)'!$C$2)
      ),
      "Yes",
      "No"
   )
)</f>
        <v/>
      </c>
      <c r="P348" s="4"/>
      <c r="Q348" s="4"/>
      <c r="R348" s="4"/>
      <c r="S348" s="4"/>
      <c r="T348" s="77" t="str">
        <f>IF(Outcomes!M348="","",
   IF(AND(Outcomes!N348&lt;&gt;"",Outcomes!N348&lt;'County Names to hide (2)'!$C$2),0,
      ROUND((MIN(IF(Outcomes!N348="", 'County Names to hide (2)'!$D$2, Outcomes!N348),'County Names to hide (2)'!$D$2)-Outcomes!M348)/30,1)))</f>
        <v/>
      </c>
      <c r="U348" s="77" t="str">
        <f>IF(Outcomes!C348="", "", DATEDIF(Outcomes!C348, 'County Names to hide (2)'!$D$2, "m"))</f>
        <v/>
      </c>
      <c r="V348" s="77" t="str">
        <f>IF(OR(A348="", M348="", N348=""), "",
   IF(AND(
         N348 &gt;= 'County Names to hide (2)'!$C$2,
         N348 &lt;= 'County Names to hide (2)'!$D$2
      ),
      "Yes",
      "No"
   )
)</f>
        <v/>
      </c>
      <c r="W348" s="1"/>
      <c r="X348" s="1"/>
      <c r="Y348" s="1"/>
      <c r="Z348" s="1"/>
      <c r="AA348" s="1"/>
      <c r="AB348" s="1"/>
      <c r="AC348" s="1"/>
      <c r="AD348" s="1"/>
    </row>
    <row r="349" spans="1:30" x14ac:dyDescent="0.35">
      <c r="A349" s="1"/>
      <c r="B349" s="1"/>
      <c r="C349" s="1"/>
      <c r="D349" s="1"/>
      <c r="E349" s="1"/>
      <c r="F349" s="1"/>
      <c r="G349" s="1"/>
      <c r="H349" s="1"/>
      <c r="I349" s="1"/>
      <c r="J349" s="1"/>
      <c r="K349" s="1"/>
      <c r="L349" s="77" t="str">
        <f t="shared" si="5"/>
        <v>Yes</v>
      </c>
      <c r="M349" s="4"/>
      <c r="N349" s="4"/>
      <c r="O349" s="77" t="str">
        <f>IF(OR(A349="", M349=""), "",
   IF(AND(
         M349 &lt;= 'County Names to hide (2)'!$D$2,
         OR(N349="", N349 &gt;= 'County Names to hide (2)'!$C$2)
      ),
      "Yes",
      "No"
   )
)</f>
        <v/>
      </c>
      <c r="P349" s="4"/>
      <c r="Q349" s="4"/>
      <c r="R349" s="4"/>
      <c r="S349" s="4"/>
      <c r="T349" s="77" t="str">
        <f>IF(Outcomes!M349="","",
   IF(AND(Outcomes!N349&lt;&gt;"",Outcomes!N349&lt;'County Names to hide (2)'!$C$2),0,
      ROUND((MIN(IF(Outcomes!N349="", 'County Names to hide (2)'!$D$2, Outcomes!N349),'County Names to hide (2)'!$D$2)-Outcomes!M349)/30,1)))</f>
        <v/>
      </c>
      <c r="U349" s="77" t="str">
        <f>IF(Outcomes!C349="", "", DATEDIF(Outcomes!C349, 'County Names to hide (2)'!$D$2, "m"))</f>
        <v/>
      </c>
      <c r="V349" s="77" t="str">
        <f>IF(OR(A349="", M349="", N349=""), "",
   IF(AND(
         N349 &gt;= 'County Names to hide (2)'!$C$2,
         N349 &lt;= 'County Names to hide (2)'!$D$2
      ),
      "Yes",
      "No"
   )
)</f>
        <v/>
      </c>
      <c r="W349" s="1"/>
      <c r="X349" s="1"/>
      <c r="Y349" s="1"/>
      <c r="Z349" s="1"/>
      <c r="AA349" s="1"/>
      <c r="AB349" s="1"/>
      <c r="AC349" s="1"/>
      <c r="AD349" s="1"/>
    </row>
    <row r="350" spans="1:30" x14ac:dyDescent="0.35">
      <c r="A350" s="1"/>
      <c r="B350" s="1"/>
      <c r="C350" s="1"/>
      <c r="D350" s="1"/>
      <c r="E350" s="1"/>
      <c r="F350" s="1"/>
      <c r="G350" s="1"/>
      <c r="H350" s="1"/>
      <c r="I350" s="1"/>
      <c r="J350" s="1"/>
      <c r="K350" s="1"/>
      <c r="L350" s="77" t="str">
        <f t="shared" si="5"/>
        <v>Yes</v>
      </c>
      <c r="M350" s="4"/>
      <c r="N350" s="4"/>
      <c r="O350" s="77" t="str">
        <f>IF(OR(A350="", M350=""), "",
   IF(AND(
         M350 &lt;= 'County Names to hide (2)'!$D$2,
         OR(N350="", N350 &gt;= 'County Names to hide (2)'!$C$2)
      ),
      "Yes",
      "No"
   )
)</f>
        <v/>
      </c>
      <c r="P350" s="4"/>
      <c r="Q350" s="4"/>
      <c r="R350" s="4"/>
      <c r="S350" s="4"/>
      <c r="T350" s="77" t="str">
        <f>IF(Outcomes!M350="","",
   IF(AND(Outcomes!N350&lt;&gt;"",Outcomes!N350&lt;'County Names to hide (2)'!$C$2),0,
      ROUND((MIN(IF(Outcomes!N350="", 'County Names to hide (2)'!$D$2, Outcomes!N350),'County Names to hide (2)'!$D$2)-Outcomes!M350)/30,1)))</f>
        <v/>
      </c>
      <c r="U350" s="77" t="str">
        <f>IF(Outcomes!C350="", "", DATEDIF(Outcomes!C350, 'County Names to hide (2)'!$D$2, "m"))</f>
        <v/>
      </c>
      <c r="V350" s="77" t="str">
        <f>IF(OR(A350="", M350="", N350=""), "",
   IF(AND(
         N350 &gt;= 'County Names to hide (2)'!$C$2,
         N350 &lt;= 'County Names to hide (2)'!$D$2
      ),
      "Yes",
      "No"
   )
)</f>
        <v/>
      </c>
      <c r="W350" s="1"/>
      <c r="X350" s="1"/>
      <c r="Y350" s="1"/>
      <c r="Z350" s="1"/>
      <c r="AA350" s="1"/>
      <c r="AB350" s="1"/>
      <c r="AC350" s="1"/>
      <c r="AD350" s="1"/>
    </row>
    <row r="351" spans="1:30" x14ac:dyDescent="0.35">
      <c r="A351" s="1"/>
      <c r="B351" s="1"/>
      <c r="C351" s="1"/>
      <c r="D351" s="1"/>
      <c r="E351" s="1"/>
      <c r="F351" s="1"/>
      <c r="G351" s="1"/>
      <c r="H351" s="1"/>
      <c r="I351" s="1"/>
      <c r="J351" s="1"/>
      <c r="K351" s="1"/>
      <c r="L351" s="77" t="str">
        <f t="shared" si="5"/>
        <v>Yes</v>
      </c>
      <c r="M351" s="4"/>
      <c r="N351" s="4"/>
      <c r="O351" s="77" t="str">
        <f>IF(OR(A351="", M351=""), "",
   IF(AND(
         M351 &lt;= 'County Names to hide (2)'!$D$2,
         OR(N351="", N351 &gt;= 'County Names to hide (2)'!$C$2)
      ),
      "Yes",
      "No"
   )
)</f>
        <v/>
      </c>
      <c r="P351" s="4"/>
      <c r="Q351" s="4"/>
      <c r="R351" s="4"/>
      <c r="S351" s="4"/>
      <c r="T351" s="77" t="str">
        <f>IF(Outcomes!M351="","",
   IF(AND(Outcomes!N351&lt;&gt;"",Outcomes!N351&lt;'County Names to hide (2)'!$C$2),0,
      ROUND((MIN(IF(Outcomes!N351="", 'County Names to hide (2)'!$D$2, Outcomes!N351),'County Names to hide (2)'!$D$2)-Outcomes!M351)/30,1)))</f>
        <v/>
      </c>
      <c r="U351" s="77" t="str">
        <f>IF(Outcomes!C351="", "", DATEDIF(Outcomes!C351, 'County Names to hide (2)'!$D$2, "m"))</f>
        <v/>
      </c>
      <c r="V351" s="77" t="str">
        <f>IF(OR(A351="", M351="", N351=""), "",
   IF(AND(
         N351 &gt;= 'County Names to hide (2)'!$C$2,
         N351 &lt;= 'County Names to hide (2)'!$D$2
      ),
      "Yes",
      "No"
   )
)</f>
        <v/>
      </c>
      <c r="W351" s="1"/>
      <c r="X351" s="1"/>
      <c r="Y351" s="1"/>
      <c r="Z351" s="1"/>
      <c r="AA351" s="1"/>
      <c r="AB351" s="1"/>
      <c r="AC351" s="1"/>
      <c r="AD351" s="1"/>
    </row>
    <row r="352" spans="1:30" x14ac:dyDescent="0.35">
      <c r="A352" s="1"/>
      <c r="B352" s="1"/>
      <c r="C352" s="1"/>
      <c r="D352" s="1"/>
      <c r="E352" s="1"/>
      <c r="F352" s="1"/>
      <c r="G352" s="1"/>
      <c r="H352" s="1"/>
      <c r="I352" s="1"/>
      <c r="J352" s="1"/>
      <c r="K352" s="1"/>
      <c r="L352" s="77" t="str">
        <f t="shared" si="5"/>
        <v>Yes</v>
      </c>
      <c r="M352" s="4"/>
      <c r="N352" s="4"/>
      <c r="O352" s="77" t="str">
        <f>IF(OR(A352="", M352=""), "",
   IF(AND(
         M352 &lt;= 'County Names to hide (2)'!$D$2,
         OR(N352="", N352 &gt;= 'County Names to hide (2)'!$C$2)
      ),
      "Yes",
      "No"
   )
)</f>
        <v/>
      </c>
      <c r="P352" s="4"/>
      <c r="Q352" s="4"/>
      <c r="R352" s="4"/>
      <c r="S352" s="4"/>
      <c r="T352" s="77" t="str">
        <f>IF(Outcomes!M352="","",
   IF(AND(Outcomes!N352&lt;&gt;"",Outcomes!N352&lt;'County Names to hide (2)'!$C$2),0,
      ROUND((MIN(IF(Outcomes!N352="", 'County Names to hide (2)'!$D$2, Outcomes!N352),'County Names to hide (2)'!$D$2)-Outcomes!M352)/30,1)))</f>
        <v/>
      </c>
      <c r="U352" s="77" t="str">
        <f>IF(Outcomes!C352="", "", DATEDIF(Outcomes!C352, 'County Names to hide (2)'!$D$2, "m"))</f>
        <v/>
      </c>
      <c r="V352" s="77" t="str">
        <f>IF(OR(A352="", M352="", N352=""), "",
   IF(AND(
         N352 &gt;= 'County Names to hide (2)'!$C$2,
         N352 &lt;= 'County Names to hide (2)'!$D$2
      ),
      "Yes",
      "No"
   )
)</f>
        <v/>
      </c>
      <c r="W352" s="1"/>
      <c r="X352" s="1"/>
      <c r="Y352" s="1"/>
      <c r="Z352" s="1"/>
      <c r="AA352" s="1"/>
      <c r="AB352" s="1"/>
      <c r="AC352" s="1"/>
      <c r="AD352" s="1"/>
    </row>
    <row r="353" spans="1:30" x14ac:dyDescent="0.35">
      <c r="A353" s="1"/>
      <c r="B353" s="1"/>
      <c r="C353" s="1"/>
      <c r="D353" s="1"/>
      <c r="E353" s="1"/>
      <c r="F353" s="1"/>
      <c r="G353" s="1"/>
      <c r="H353" s="1"/>
      <c r="I353" s="1"/>
      <c r="J353" s="1"/>
      <c r="K353" s="1"/>
      <c r="L353" s="77" t="str">
        <f t="shared" si="5"/>
        <v>Yes</v>
      </c>
      <c r="M353" s="4"/>
      <c r="N353" s="4"/>
      <c r="O353" s="77" t="str">
        <f>IF(OR(A353="", M353=""), "",
   IF(AND(
         M353 &lt;= 'County Names to hide (2)'!$D$2,
         OR(N353="", N353 &gt;= 'County Names to hide (2)'!$C$2)
      ),
      "Yes",
      "No"
   )
)</f>
        <v/>
      </c>
      <c r="P353" s="4"/>
      <c r="Q353" s="4"/>
      <c r="R353" s="4"/>
      <c r="S353" s="4"/>
      <c r="T353" s="77" t="str">
        <f>IF(Outcomes!M353="","",
   IF(AND(Outcomes!N353&lt;&gt;"",Outcomes!N353&lt;'County Names to hide (2)'!$C$2),0,
      ROUND((MIN(IF(Outcomes!N353="", 'County Names to hide (2)'!$D$2, Outcomes!N353),'County Names to hide (2)'!$D$2)-Outcomes!M353)/30,1)))</f>
        <v/>
      </c>
      <c r="U353" s="77" t="str">
        <f>IF(Outcomes!C353="", "", DATEDIF(Outcomes!C353, 'County Names to hide (2)'!$D$2, "m"))</f>
        <v/>
      </c>
      <c r="V353" s="77" t="str">
        <f>IF(OR(A353="", M353="", N353=""), "",
   IF(AND(
         N353 &gt;= 'County Names to hide (2)'!$C$2,
         N353 &lt;= 'County Names to hide (2)'!$D$2
      ),
      "Yes",
      "No"
   )
)</f>
        <v/>
      </c>
      <c r="W353" s="1"/>
      <c r="X353" s="1"/>
      <c r="Y353" s="1"/>
      <c r="Z353" s="1"/>
      <c r="AA353" s="1"/>
      <c r="AB353" s="1"/>
      <c r="AC353" s="1"/>
      <c r="AD353" s="1"/>
    </row>
    <row r="354" spans="1:30" x14ac:dyDescent="0.35">
      <c r="A354" s="1"/>
      <c r="B354" s="1"/>
      <c r="C354" s="1"/>
      <c r="D354" s="1"/>
      <c r="E354" s="1"/>
      <c r="F354" s="1"/>
      <c r="G354" s="1"/>
      <c r="H354" s="1"/>
      <c r="I354" s="1"/>
      <c r="J354" s="1"/>
      <c r="K354" s="1"/>
      <c r="L354" s="77" t="str">
        <f t="shared" si="5"/>
        <v>Yes</v>
      </c>
      <c r="M354" s="4"/>
      <c r="N354" s="4"/>
      <c r="O354" s="77" t="str">
        <f>IF(OR(A354="", M354=""), "",
   IF(AND(
         M354 &lt;= 'County Names to hide (2)'!$D$2,
         OR(N354="", N354 &gt;= 'County Names to hide (2)'!$C$2)
      ),
      "Yes",
      "No"
   )
)</f>
        <v/>
      </c>
      <c r="P354" s="4"/>
      <c r="Q354" s="4"/>
      <c r="R354" s="4"/>
      <c r="S354" s="4"/>
      <c r="T354" s="77" t="str">
        <f>IF(Outcomes!M354="","",
   IF(AND(Outcomes!N354&lt;&gt;"",Outcomes!N354&lt;'County Names to hide (2)'!$C$2),0,
      ROUND((MIN(IF(Outcomes!N354="", 'County Names to hide (2)'!$D$2, Outcomes!N354),'County Names to hide (2)'!$D$2)-Outcomes!M354)/30,1)))</f>
        <v/>
      </c>
      <c r="U354" s="77" t="str">
        <f>IF(Outcomes!C354="", "", DATEDIF(Outcomes!C354, 'County Names to hide (2)'!$D$2, "m"))</f>
        <v/>
      </c>
      <c r="V354" s="77" t="str">
        <f>IF(OR(A354="", M354="", N354=""), "",
   IF(AND(
         N354 &gt;= 'County Names to hide (2)'!$C$2,
         N354 &lt;= 'County Names to hide (2)'!$D$2
      ),
      "Yes",
      "No"
   )
)</f>
        <v/>
      </c>
      <c r="W354" s="1"/>
      <c r="X354" s="1"/>
      <c r="Y354" s="1"/>
      <c r="Z354" s="1"/>
      <c r="AA354" s="1"/>
      <c r="AB354" s="1"/>
      <c r="AC354" s="1"/>
      <c r="AD354" s="1"/>
    </row>
    <row r="355" spans="1:30" x14ac:dyDescent="0.35">
      <c r="A355" s="1"/>
      <c r="B355" s="1"/>
      <c r="C355" s="1"/>
      <c r="D355" s="1"/>
      <c r="E355" s="1"/>
      <c r="F355" s="1"/>
      <c r="G355" s="1"/>
      <c r="H355" s="1"/>
      <c r="I355" s="1"/>
      <c r="J355" s="1"/>
      <c r="K355" s="1"/>
      <c r="L355" s="77" t="str">
        <f t="shared" si="5"/>
        <v>Yes</v>
      </c>
      <c r="M355" s="4"/>
      <c r="N355" s="4"/>
      <c r="O355" s="77" t="str">
        <f>IF(OR(A355="", M355=""), "",
   IF(AND(
         M355 &lt;= 'County Names to hide (2)'!$D$2,
         OR(N355="", N355 &gt;= 'County Names to hide (2)'!$C$2)
      ),
      "Yes",
      "No"
   )
)</f>
        <v/>
      </c>
      <c r="P355" s="4"/>
      <c r="Q355" s="4"/>
      <c r="R355" s="4"/>
      <c r="S355" s="4"/>
      <c r="T355" s="77" t="str">
        <f>IF(Outcomes!M355="","",
   IF(AND(Outcomes!N355&lt;&gt;"",Outcomes!N355&lt;'County Names to hide (2)'!$C$2),0,
      ROUND((MIN(IF(Outcomes!N355="", 'County Names to hide (2)'!$D$2, Outcomes!N355),'County Names to hide (2)'!$D$2)-Outcomes!M355)/30,1)))</f>
        <v/>
      </c>
      <c r="U355" s="77" t="str">
        <f>IF(Outcomes!C355="", "", DATEDIF(Outcomes!C355, 'County Names to hide (2)'!$D$2, "m"))</f>
        <v/>
      </c>
      <c r="V355" s="77" t="str">
        <f>IF(OR(A355="", M355="", N355=""), "",
   IF(AND(
         N355 &gt;= 'County Names to hide (2)'!$C$2,
         N355 &lt;= 'County Names to hide (2)'!$D$2
      ),
      "Yes",
      "No"
   )
)</f>
        <v/>
      </c>
      <c r="W355" s="1"/>
      <c r="X355" s="1"/>
      <c r="Y355" s="1"/>
      <c r="Z355" s="1"/>
      <c r="AA355" s="1"/>
      <c r="AB355" s="1"/>
      <c r="AC355" s="1"/>
      <c r="AD355" s="1"/>
    </row>
    <row r="356" spans="1:30" x14ac:dyDescent="0.35">
      <c r="A356" s="1"/>
      <c r="B356" s="1"/>
      <c r="C356" s="1"/>
      <c r="D356" s="1"/>
      <c r="E356" s="1"/>
      <c r="F356" s="1"/>
      <c r="G356" s="1"/>
      <c r="H356" s="1"/>
      <c r="I356" s="1"/>
      <c r="J356" s="1"/>
      <c r="K356" s="1"/>
      <c r="L356" s="77" t="str">
        <f t="shared" si="5"/>
        <v>Yes</v>
      </c>
      <c r="M356" s="4"/>
      <c r="N356" s="4"/>
      <c r="O356" s="77" t="str">
        <f>IF(OR(A356="", M356=""), "",
   IF(AND(
         M356 &lt;= 'County Names to hide (2)'!$D$2,
         OR(N356="", N356 &gt;= 'County Names to hide (2)'!$C$2)
      ),
      "Yes",
      "No"
   )
)</f>
        <v/>
      </c>
      <c r="P356" s="4"/>
      <c r="Q356" s="4"/>
      <c r="R356" s="4"/>
      <c r="S356" s="4"/>
      <c r="T356" s="77" t="str">
        <f>IF(Outcomes!M356="","",
   IF(AND(Outcomes!N356&lt;&gt;"",Outcomes!N356&lt;'County Names to hide (2)'!$C$2),0,
      ROUND((MIN(IF(Outcomes!N356="", 'County Names to hide (2)'!$D$2, Outcomes!N356),'County Names to hide (2)'!$D$2)-Outcomes!M356)/30,1)))</f>
        <v/>
      </c>
      <c r="U356" s="77" t="str">
        <f>IF(Outcomes!C356="", "", DATEDIF(Outcomes!C356, 'County Names to hide (2)'!$D$2, "m"))</f>
        <v/>
      </c>
      <c r="V356" s="77" t="str">
        <f>IF(OR(A356="", M356="", N356=""), "",
   IF(AND(
         N356 &gt;= 'County Names to hide (2)'!$C$2,
         N356 &lt;= 'County Names to hide (2)'!$D$2
      ),
      "Yes",
      "No"
   )
)</f>
        <v/>
      </c>
      <c r="W356" s="1"/>
      <c r="X356" s="1"/>
      <c r="Y356" s="1"/>
      <c r="Z356" s="1"/>
      <c r="AA356" s="1"/>
      <c r="AB356" s="1"/>
      <c r="AC356" s="1"/>
      <c r="AD356" s="1"/>
    </row>
    <row r="357" spans="1:30" x14ac:dyDescent="0.35">
      <c r="A357" s="1"/>
      <c r="B357" s="1"/>
      <c r="C357" s="1"/>
      <c r="D357" s="1"/>
      <c r="E357" s="1"/>
      <c r="F357" s="1"/>
      <c r="G357" s="1"/>
      <c r="H357" s="1"/>
      <c r="I357" s="1"/>
      <c r="J357" s="1"/>
      <c r="K357" s="1"/>
      <c r="L357" s="77" t="str">
        <f t="shared" si="5"/>
        <v>Yes</v>
      </c>
      <c r="M357" s="4"/>
      <c r="N357" s="4"/>
      <c r="O357" s="77" t="str">
        <f>IF(OR(A357="", M357=""), "",
   IF(AND(
         M357 &lt;= 'County Names to hide (2)'!$D$2,
         OR(N357="", N357 &gt;= 'County Names to hide (2)'!$C$2)
      ),
      "Yes",
      "No"
   )
)</f>
        <v/>
      </c>
      <c r="P357" s="4"/>
      <c r="Q357" s="4"/>
      <c r="R357" s="4"/>
      <c r="S357" s="4"/>
      <c r="T357" s="77" t="str">
        <f>IF(Outcomes!M357="","",
   IF(AND(Outcomes!N357&lt;&gt;"",Outcomes!N357&lt;'County Names to hide (2)'!$C$2),0,
      ROUND((MIN(IF(Outcomes!N357="", 'County Names to hide (2)'!$D$2, Outcomes!N357),'County Names to hide (2)'!$D$2)-Outcomes!M357)/30,1)))</f>
        <v/>
      </c>
      <c r="U357" s="77" t="str">
        <f>IF(Outcomes!C357="", "", DATEDIF(Outcomes!C357, 'County Names to hide (2)'!$D$2, "m"))</f>
        <v/>
      </c>
      <c r="V357" s="77" t="str">
        <f>IF(OR(A357="", M357="", N357=""), "",
   IF(AND(
         N357 &gt;= 'County Names to hide (2)'!$C$2,
         N357 &lt;= 'County Names to hide (2)'!$D$2
      ),
      "Yes",
      "No"
   )
)</f>
        <v/>
      </c>
      <c r="W357" s="1"/>
      <c r="X357" s="1"/>
      <c r="Y357" s="1"/>
      <c r="Z357" s="1"/>
      <c r="AA357" s="1"/>
      <c r="AB357" s="1"/>
      <c r="AC357" s="1"/>
      <c r="AD357" s="1"/>
    </row>
    <row r="358" spans="1:30" x14ac:dyDescent="0.35">
      <c r="A358" s="1"/>
      <c r="B358" s="1"/>
      <c r="C358" s="1"/>
      <c r="D358" s="1"/>
      <c r="E358" s="1"/>
      <c r="F358" s="1"/>
      <c r="G358" s="1"/>
      <c r="H358" s="1"/>
      <c r="I358" s="1"/>
      <c r="J358" s="1"/>
      <c r="K358" s="1"/>
      <c r="L358" s="77" t="str">
        <f t="shared" si="5"/>
        <v>Yes</v>
      </c>
      <c r="M358" s="4"/>
      <c r="N358" s="4"/>
      <c r="O358" s="77" t="str">
        <f>IF(OR(A358="", M358=""), "",
   IF(AND(
         M358 &lt;= 'County Names to hide (2)'!$D$2,
         OR(N358="", N358 &gt;= 'County Names to hide (2)'!$C$2)
      ),
      "Yes",
      "No"
   )
)</f>
        <v/>
      </c>
      <c r="P358" s="4"/>
      <c r="Q358" s="4"/>
      <c r="R358" s="4"/>
      <c r="S358" s="4"/>
      <c r="T358" s="77" t="str">
        <f>IF(Outcomes!M358="","",
   IF(AND(Outcomes!N358&lt;&gt;"",Outcomes!N358&lt;'County Names to hide (2)'!$C$2),0,
      ROUND((MIN(IF(Outcomes!N358="", 'County Names to hide (2)'!$D$2, Outcomes!N358),'County Names to hide (2)'!$D$2)-Outcomes!M358)/30,1)))</f>
        <v/>
      </c>
      <c r="U358" s="77" t="str">
        <f>IF(Outcomes!C358="", "", DATEDIF(Outcomes!C358, 'County Names to hide (2)'!$D$2, "m"))</f>
        <v/>
      </c>
      <c r="V358" s="77" t="str">
        <f>IF(OR(A358="", M358="", N358=""), "",
   IF(AND(
         N358 &gt;= 'County Names to hide (2)'!$C$2,
         N358 &lt;= 'County Names to hide (2)'!$D$2
      ),
      "Yes",
      "No"
   )
)</f>
        <v/>
      </c>
      <c r="W358" s="1"/>
      <c r="X358" s="1"/>
      <c r="Y358" s="1"/>
      <c r="Z358" s="1"/>
      <c r="AA358" s="1"/>
      <c r="AB358" s="1"/>
      <c r="AC358" s="1"/>
      <c r="AD358" s="1"/>
    </row>
    <row r="359" spans="1:30" x14ac:dyDescent="0.35">
      <c r="A359" s="1"/>
      <c r="B359" s="1"/>
      <c r="C359" s="1"/>
      <c r="D359" s="1"/>
      <c r="E359" s="1"/>
      <c r="F359" s="1"/>
      <c r="G359" s="1"/>
      <c r="H359" s="1"/>
      <c r="I359" s="1"/>
      <c r="J359" s="1"/>
      <c r="K359" s="1"/>
      <c r="L359" s="77" t="str">
        <f t="shared" si="5"/>
        <v>Yes</v>
      </c>
      <c r="M359" s="4"/>
      <c r="N359" s="4"/>
      <c r="O359" s="77" t="str">
        <f>IF(OR(A359="", M359=""), "",
   IF(AND(
         M359 &lt;= 'County Names to hide (2)'!$D$2,
         OR(N359="", N359 &gt;= 'County Names to hide (2)'!$C$2)
      ),
      "Yes",
      "No"
   )
)</f>
        <v/>
      </c>
      <c r="P359" s="4"/>
      <c r="Q359" s="4"/>
      <c r="R359" s="4"/>
      <c r="S359" s="4"/>
      <c r="T359" s="77" t="str">
        <f>IF(Outcomes!M359="","",
   IF(AND(Outcomes!N359&lt;&gt;"",Outcomes!N359&lt;'County Names to hide (2)'!$C$2),0,
      ROUND((MIN(IF(Outcomes!N359="", 'County Names to hide (2)'!$D$2, Outcomes!N359),'County Names to hide (2)'!$D$2)-Outcomes!M359)/30,1)))</f>
        <v/>
      </c>
      <c r="U359" s="77" t="str">
        <f>IF(Outcomes!C359="", "", DATEDIF(Outcomes!C359, 'County Names to hide (2)'!$D$2, "m"))</f>
        <v/>
      </c>
      <c r="V359" s="77" t="str">
        <f>IF(OR(A359="", M359="", N359=""), "",
   IF(AND(
         N359 &gt;= 'County Names to hide (2)'!$C$2,
         N359 &lt;= 'County Names to hide (2)'!$D$2
      ),
      "Yes",
      "No"
   )
)</f>
        <v/>
      </c>
      <c r="W359" s="1"/>
      <c r="X359" s="1"/>
      <c r="Y359" s="1"/>
      <c r="Z359" s="1"/>
      <c r="AA359" s="1"/>
      <c r="AB359" s="1"/>
      <c r="AC359" s="1"/>
      <c r="AD359" s="1"/>
    </row>
    <row r="360" spans="1:30" x14ac:dyDescent="0.35">
      <c r="A360" s="1"/>
      <c r="B360" s="1"/>
      <c r="C360" s="1"/>
      <c r="D360" s="1"/>
      <c r="E360" s="1"/>
      <c r="F360" s="1"/>
      <c r="G360" s="1"/>
      <c r="H360" s="1"/>
      <c r="I360" s="1"/>
      <c r="J360" s="1"/>
      <c r="K360" s="1"/>
      <c r="L360" s="77" t="str">
        <f t="shared" si="5"/>
        <v>Yes</v>
      </c>
      <c r="M360" s="4"/>
      <c r="N360" s="4"/>
      <c r="O360" s="77" t="str">
        <f>IF(OR(A360="", M360=""), "",
   IF(AND(
         M360 &lt;= 'County Names to hide (2)'!$D$2,
         OR(N360="", N360 &gt;= 'County Names to hide (2)'!$C$2)
      ),
      "Yes",
      "No"
   )
)</f>
        <v/>
      </c>
      <c r="P360" s="4"/>
      <c r="Q360" s="4"/>
      <c r="R360" s="4"/>
      <c r="S360" s="4"/>
      <c r="T360" s="77" t="str">
        <f>IF(Outcomes!M360="","",
   IF(AND(Outcomes!N360&lt;&gt;"",Outcomes!N360&lt;'County Names to hide (2)'!$C$2),0,
      ROUND((MIN(IF(Outcomes!N360="", 'County Names to hide (2)'!$D$2, Outcomes!N360),'County Names to hide (2)'!$D$2)-Outcomes!M360)/30,1)))</f>
        <v/>
      </c>
      <c r="U360" s="77" t="str">
        <f>IF(Outcomes!C360="", "", DATEDIF(Outcomes!C360, 'County Names to hide (2)'!$D$2, "m"))</f>
        <v/>
      </c>
      <c r="V360" s="77" t="str">
        <f>IF(OR(A360="", M360="", N360=""), "",
   IF(AND(
         N360 &gt;= 'County Names to hide (2)'!$C$2,
         N360 &lt;= 'County Names to hide (2)'!$D$2
      ),
      "Yes",
      "No"
   )
)</f>
        <v/>
      </c>
      <c r="W360" s="1"/>
      <c r="X360" s="1"/>
      <c r="Y360" s="1"/>
      <c r="Z360" s="1"/>
      <c r="AA360" s="1"/>
      <c r="AB360" s="1"/>
      <c r="AC360" s="1"/>
      <c r="AD360" s="1"/>
    </row>
    <row r="361" spans="1:30" x14ac:dyDescent="0.35">
      <c r="A361" s="1"/>
      <c r="B361" s="1"/>
      <c r="C361" s="1"/>
      <c r="D361" s="1"/>
      <c r="E361" s="1"/>
      <c r="F361" s="1"/>
      <c r="G361" s="1"/>
      <c r="H361" s="1"/>
      <c r="I361" s="1"/>
      <c r="J361" s="1"/>
      <c r="K361" s="1"/>
      <c r="L361" s="77" t="str">
        <f t="shared" si="5"/>
        <v>Yes</v>
      </c>
      <c r="M361" s="4"/>
      <c r="N361" s="4"/>
      <c r="O361" s="77" t="str">
        <f>IF(OR(A361="", M361=""), "",
   IF(AND(
         M361 &lt;= 'County Names to hide (2)'!$D$2,
         OR(N361="", N361 &gt;= 'County Names to hide (2)'!$C$2)
      ),
      "Yes",
      "No"
   )
)</f>
        <v/>
      </c>
      <c r="P361" s="4"/>
      <c r="Q361" s="4"/>
      <c r="R361" s="4"/>
      <c r="S361" s="4"/>
      <c r="T361" s="77" t="str">
        <f>IF(Outcomes!M361="","",
   IF(AND(Outcomes!N361&lt;&gt;"",Outcomes!N361&lt;'County Names to hide (2)'!$C$2),0,
      ROUND((MIN(IF(Outcomes!N361="", 'County Names to hide (2)'!$D$2, Outcomes!N361),'County Names to hide (2)'!$D$2)-Outcomes!M361)/30,1)))</f>
        <v/>
      </c>
      <c r="U361" s="77" t="str">
        <f>IF(Outcomes!C361="", "", DATEDIF(Outcomes!C361, 'County Names to hide (2)'!$D$2, "m"))</f>
        <v/>
      </c>
      <c r="V361" s="77" t="str">
        <f>IF(OR(A361="", M361="", N361=""), "",
   IF(AND(
         N361 &gt;= 'County Names to hide (2)'!$C$2,
         N361 &lt;= 'County Names to hide (2)'!$D$2
      ),
      "Yes",
      "No"
   )
)</f>
        <v/>
      </c>
      <c r="W361" s="1"/>
      <c r="X361" s="1"/>
      <c r="Y361" s="1"/>
      <c r="Z361" s="1"/>
      <c r="AA361" s="1"/>
      <c r="AB361" s="1"/>
      <c r="AC361" s="1"/>
      <c r="AD361" s="1"/>
    </row>
    <row r="362" spans="1:30" x14ac:dyDescent="0.35">
      <c r="A362" s="1"/>
      <c r="B362" s="1"/>
      <c r="C362" s="1"/>
      <c r="D362" s="1"/>
      <c r="E362" s="1"/>
      <c r="F362" s="1"/>
      <c r="G362" s="1"/>
      <c r="H362" s="1"/>
      <c r="I362" s="1"/>
      <c r="J362" s="1"/>
      <c r="K362" s="1"/>
      <c r="L362" s="77" t="str">
        <f t="shared" si="5"/>
        <v>Yes</v>
      </c>
      <c r="M362" s="4"/>
      <c r="N362" s="4"/>
      <c r="O362" s="77" t="str">
        <f>IF(OR(A362="", M362=""), "",
   IF(AND(
         M362 &lt;= 'County Names to hide (2)'!$D$2,
         OR(N362="", N362 &gt;= 'County Names to hide (2)'!$C$2)
      ),
      "Yes",
      "No"
   )
)</f>
        <v/>
      </c>
      <c r="P362" s="4"/>
      <c r="Q362" s="4"/>
      <c r="R362" s="4"/>
      <c r="S362" s="4"/>
      <c r="T362" s="77" t="str">
        <f>IF(Outcomes!M362="","",
   IF(AND(Outcomes!N362&lt;&gt;"",Outcomes!N362&lt;'County Names to hide (2)'!$C$2),0,
      ROUND((MIN(IF(Outcomes!N362="", 'County Names to hide (2)'!$D$2, Outcomes!N362),'County Names to hide (2)'!$D$2)-Outcomes!M362)/30,1)))</f>
        <v/>
      </c>
      <c r="U362" s="77" t="str">
        <f>IF(Outcomes!C362="", "", DATEDIF(Outcomes!C362, 'County Names to hide (2)'!$D$2, "m"))</f>
        <v/>
      </c>
      <c r="V362" s="77" t="str">
        <f>IF(OR(A362="", M362="", N362=""), "",
   IF(AND(
         N362 &gt;= 'County Names to hide (2)'!$C$2,
         N362 &lt;= 'County Names to hide (2)'!$D$2
      ),
      "Yes",
      "No"
   )
)</f>
        <v/>
      </c>
      <c r="W362" s="1"/>
      <c r="X362" s="1"/>
      <c r="Y362" s="1"/>
      <c r="Z362" s="1"/>
      <c r="AA362" s="1"/>
      <c r="AB362" s="1"/>
      <c r="AC362" s="1"/>
      <c r="AD362" s="1"/>
    </row>
    <row r="363" spans="1:30" x14ac:dyDescent="0.35">
      <c r="A363" s="1"/>
      <c r="B363" s="1"/>
      <c r="C363" s="1"/>
      <c r="D363" s="1"/>
      <c r="E363" s="1"/>
      <c r="F363" s="1"/>
      <c r="G363" s="1"/>
      <c r="H363" s="1"/>
      <c r="I363" s="1"/>
      <c r="J363" s="1"/>
      <c r="K363" s="1"/>
      <c r="L363" s="77" t="str">
        <f t="shared" si="5"/>
        <v>Yes</v>
      </c>
      <c r="M363" s="4"/>
      <c r="N363" s="4"/>
      <c r="O363" s="77" t="str">
        <f>IF(OR(A363="", M363=""), "",
   IF(AND(
         M363 &lt;= 'County Names to hide (2)'!$D$2,
         OR(N363="", N363 &gt;= 'County Names to hide (2)'!$C$2)
      ),
      "Yes",
      "No"
   )
)</f>
        <v/>
      </c>
      <c r="P363" s="4"/>
      <c r="Q363" s="4"/>
      <c r="R363" s="4"/>
      <c r="S363" s="4"/>
      <c r="T363" s="77" t="str">
        <f>IF(Outcomes!M363="","",
   IF(AND(Outcomes!N363&lt;&gt;"",Outcomes!N363&lt;'County Names to hide (2)'!$C$2),0,
      ROUND((MIN(IF(Outcomes!N363="", 'County Names to hide (2)'!$D$2, Outcomes!N363),'County Names to hide (2)'!$D$2)-Outcomes!M363)/30,1)))</f>
        <v/>
      </c>
      <c r="U363" s="77" t="str">
        <f>IF(Outcomes!C363="", "", DATEDIF(Outcomes!C363, 'County Names to hide (2)'!$D$2, "m"))</f>
        <v/>
      </c>
      <c r="V363" s="77" t="str">
        <f>IF(OR(A363="", M363="", N363=""), "",
   IF(AND(
         N363 &gt;= 'County Names to hide (2)'!$C$2,
         N363 &lt;= 'County Names to hide (2)'!$D$2
      ),
      "Yes",
      "No"
   )
)</f>
        <v/>
      </c>
      <c r="W363" s="1"/>
      <c r="X363" s="1"/>
      <c r="Y363" s="1"/>
      <c r="Z363" s="1"/>
      <c r="AA363" s="1"/>
      <c r="AB363" s="1"/>
      <c r="AC363" s="1"/>
      <c r="AD363" s="1"/>
    </row>
    <row r="364" spans="1:30" x14ac:dyDescent="0.35">
      <c r="A364" s="1"/>
      <c r="B364" s="1"/>
      <c r="C364" s="1"/>
      <c r="D364" s="1"/>
      <c r="E364" s="1"/>
      <c r="F364" s="1"/>
      <c r="G364" s="1"/>
      <c r="H364" s="1"/>
      <c r="I364" s="1"/>
      <c r="J364" s="1"/>
      <c r="K364" s="1"/>
      <c r="L364" s="77" t="str">
        <f t="shared" si="5"/>
        <v>Yes</v>
      </c>
      <c r="M364" s="4"/>
      <c r="N364" s="4"/>
      <c r="O364" s="77" t="str">
        <f>IF(OR(A364="", M364=""), "",
   IF(AND(
         M364 &lt;= 'County Names to hide (2)'!$D$2,
         OR(N364="", N364 &gt;= 'County Names to hide (2)'!$C$2)
      ),
      "Yes",
      "No"
   )
)</f>
        <v/>
      </c>
      <c r="P364" s="4"/>
      <c r="Q364" s="4"/>
      <c r="R364" s="4"/>
      <c r="S364" s="4"/>
      <c r="T364" s="77" t="str">
        <f>IF(Outcomes!M364="","",
   IF(AND(Outcomes!N364&lt;&gt;"",Outcomes!N364&lt;'County Names to hide (2)'!$C$2),0,
      ROUND((MIN(IF(Outcomes!N364="", 'County Names to hide (2)'!$D$2, Outcomes!N364),'County Names to hide (2)'!$D$2)-Outcomes!M364)/30,1)))</f>
        <v/>
      </c>
      <c r="U364" s="77" t="str">
        <f>IF(Outcomes!C364="", "", DATEDIF(Outcomes!C364, 'County Names to hide (2)'!$D$2, "m"))</f>
        <v/>
      </c>
      <c r="V364" s="77" t="str">
        <f>IF(OR(A364="", M364="", N364=""), "",
   IF(AND(
         N364 &gt;= 'County Names to hide (2)'!$C$2,
         N364 &lt;= 'County Names to hide (2)'!$D$2
      ),
      "Yes",
      "No"
   )
)</f>
        <v/>
      </c>
      <c r="W364" s="1"/>
      <c r="X364" s="1"/>
      <c r="Y364" s="1"/>
      <c r="Z364" s="1"/>
      <c r="AA364" s="1"/>
      <c r="AB364" s="1"/>
      <c r="AC364" s="1"/>
      <c r="AD364" s="1"/>
    </row>
    <row r="365" spans="1:30" x14ac:dyDescent="0.35">
      <c r="A365" s="1"/>
      <c r="B365" s="1"/>
      <c r="C365" s="1"/>
      <c r="D365" s="1"/>
      <c r="E365" s="1"/>
      <c r="F365" s="1"/>
      <c r="G365" s="1"/>
      <c r="H365" s="1"/>
      <c r="I365" s="1"/>
      <c r="J365" s="1"/>
      <c r="K365" s="1"/>
      <c r="L365" s="77" t="str">
        <f t="shared" si="5"/>
        <v>Yes</v>
      </c>
      <c r="M365" s="4"/>
      <c r="N365" s="4"/>
      <c r="O365" s="77" t="str">
        <f>IF(OR(A365="", M365=""), "",
   IF(AND(
         M365 &lt;= 'County Names to hide (2)'!$D$2,
         OR(N365="", N365 &gt;= 'County Names to hide (2)'!$C$2)
      ),
      "Yes",
      "No"
   )
)</f>
        <v/>
      </c>
      <c r="P365" s="4"/>
      <c r="Q365" s="4"/>
      <c r="R365" s="4"/>
      <c r="S365" s="4"/>
      <c r="T365" s="77" t="str">
        <f>IF(Outcomes!M365="","",
   IF(AND(Outcomes!N365&lt;&gt;"",Outcomes!N365&lt;'County Names to hide (2)'!$C$2),0,
      ROUND((MIN(IF(Outcomes!N365="", 'County Names to hide (2)'!$D$2, Outcomes!N365),'County Names to hide (2)'!$D$2)-Outcomes!M365)/30,1)))</f>
        <v/>
      </c>
      <c r="U365" s="77" t="str">
        <f>IF(Outcomes!C365="", "", DATEDIF(Outcomes!C365, 'County Names to hide (2)'!$D$2, "m"))</f>
        <v/>
      </c>
      <c r="V365" s="77" t="str">
        <f>IF(OR(A365="", M365="", N365=""), "",
   IF(AND(
         N365 &gt;= 'County Names to hide (2)'!$C$2,
         N365 &lt;= 'County Names to hide (2)'!$D$2
      ),
      "Yes",
      "No"
   )
)</f>
        <v/>
      </c>
      <c r="W365" s="1"/>
      <c r="X365" s="1"/>
      <c r="Y365" s="1"/>
      <c r="Z365" s="1"/>
      <c r="AA365" s="1"/>
      <c r="AB365" s="1"/>
      <c r="AC365" s="1"/>
      <c r="AD365" s="1"/>
    </row>
    <row r="366" spans="1:30" x14ac:dyDescent="0.35">
      <c r="A366" s="1"/>
      <c r="B366" s="1"/>
      <c r="C366" s="1"/>
      <c r="D366" s="1"/>
      <c r="E366" s="1"/>
      <c r="F366" s="1"/>
      <c r="G366" s="1"/>
      <c r="H366" s="1"/>
      <c r="I366" s="1"/>
      <c r="J366" s="1"/>
      <c r="K366" s="1"/>
      <c r="L366" s="77" t="str">
        <f t="shared" si="5"/>
        <v>Yes</v>
      </c>
      <c r="M366" s="4"/>
      <c r="N366" s="4"/>
      <c r="O366" s="77" t="str">
        <f>IF(OR(A366="", M366=""), "",
   IF(AND(
         M366 &lt;= 'County Names to hide (2)'!$D$2,
         OR(N366="", N366 &gt;= 'County Names to hide (2)'!$C$2)
      ),
      "Yes",
      "No"
   )
)</f>
        <v/>
      </c>
      <c r="P366" s="4"/>
      <c r="Q366" s="4"/>
      <c r="R366" s="4"/>
      <c r="S366" s="4"/>
      <c r="T366" s="77" t="str">
        <f>IF(Outcomes!M366="","",
   IF(AND(Outcomes!N366&lt;&gt;"",Outcomes!N366&lt;'County Names to hide (2)'!$C$2),0,
      ROUND((MIN(IF(Outcomes!N366="", 'County Names to hide (2)'!$D$2, Outcomes!N366),'County Names to hide (2)'!$D$2)-Outcomes!M366)/30,1)))</f>
        <v/>
      </c>
      <c r="U366" s="77" t="str">
        <f>IF(Outcomes!C366="", "", DATEDIF(Outcomes!C366, 'County Names to hide (2)'!$D$2, "m"))</f>
        <v/>
      </c>
      <c r="V366" s="77" t="str">
        <f>IF(OR(A366="", M366="", N366=""), "",
   IF(AND(
         N366 &gt;= 'County Names to hide (2)'!$C$2,
         N366 &lt;= 'County Names to hide (2)'!$D$2
      ),
      "Yes",
      "No"
   )
)</f>
        <v/>
      </c>
      <c r="W366" s="1"/>
      <c r="X366" s="1"/>
      <c r="Y366" s="1"/>
      <c r="Z366" s="1"/>
      <c r="AA366" s="1"/>
      <c r="AB366" s="1"/>
      <c r="AC366" s="1"/>
      <c r="AD366" s="1"/>
    </row>
    <row r="367" spans="1:30" x14ac:dyDescent="0.35">
      <c r="A367" s="1"/>
      <c r="B367" s="1"/>
      <c r="C367" s="1"/>
      <c r="D367" s="1"/>
      <c r="E367" s="1"/>
      <c r="F367" s="1"/>
      <c r="G367" s="1"/>
      <c r="H367" s="1"/>
      <c r="I367" s="1"/>
      <c r="J367" s="1"/>
      <c r="K367" s="1"/>
      <c r="L367" s="77" t="str">
        <f t="shared" si="5"/>
        <v>Yes</v>
      </c>
      <c r="M367" s="4"/>
      <c r="N367" s="4"/>
      <c r="O367" s="77" t="str">
        <f>IF(OR(A367="", M367=""), "",
   IF(AND(
         M367 &lt;= 'County Names to hide (2)'!$D$2,
         OR(N367="", N367 &gt;= 'County Names to hide (2)'!$C$2)
      ),
      "Yes",
      "No"
   )
)</f>
        <v/>
      </c>
      <c r="P367" s="4"/>
      <c r="Q367" s="4"/>
      <c r="R367" s="4"/>
      <c r="S367" s="4"/>
      <c r="T367" s="77" t="str">
        <f>IF(Outcomes!M367="","",
   IF(AND(Outcomes!N367&lt;&gt;"",Outcomes!N367&lt;'County Names to hide (2)'!$C$2),0,
      ROUND((MIN(IF(Outcomes!N367="", 'County Names to hide (2)'!$D$2, Outcomes!N367),'County Names to hide (2)'!$D$2)-Outcomes!M367)/30,1)))</f>
        <v/>
      </c>
      <c r="U367" s="77" t="str">
        <f>IF(Outcomes!C367="", "", DATEDIF(Outcomes!C367, 'County Names to hide (2)'!$D$2, "m"))</f>
        <v/>
      </c>
      <c r="V367" s="77" t="str">
        <f>IF(OR(A367="", M367="", N367=""), "",
   IF(AND(
         N367 &gt;= 'County Names to hide (2)'!$C$2,
         N367 &lt;= 'County Names to hide (2)'!$D$2
      ),
      "Yes",
      "No"
   )
)</f>
        <v/>
      </c>
      <c r="W367" s="1"/>
      <c r="X367" s="1"/>
      <c r="Y367" s="1"/>
      <c r="Z367" s="1"/>
      <c r="AA367" s="1"/>
      <c r="AB367" s="1"/>
      <c r="AC367" s="1"/>
      <c r="AD367" s="1"/>
    </row>
    <row r="368" spans="1:30" x14ac:dyDescent="0.35">
      <c r="A368" s="1"/>
      <c r="B368" s="1"/>
      <c r="C368" s="1"/>
      <c r="D368" s="1"/>
      <c r="E368" s="1"/>
      <c r="F368" s="1"/>
      <c r="G368" s="1"/>
      <c r="H368" s="1"/>
      <c r="I368" s="1"/>
      <c r="J368" s="1"/>
      <c r="K368" s="1"/>
      <c r="L368" s="77" t="str">
        <f t="shared" si="5"/>
        <v>Yes</v>
      </c>
      <c r="M368" s="4"/>
      <c r="N368" s="4"/>
      <c r="O368" s="77" t="str">
        <f>IF(OR(A368="", M368=""), "",
   IF(AND(
         M368 &lt;= 'County Names to hide (2)'!$D$2,
         OR(N368="", N368 &gt;= 'County Names to hide (2)'!$C$2)
      ),
      "Yes",
      "No"
   )
)</f>
        <v/>
      </c>
      <c r="P368" s="4"/>
      <c r="Q368" s="4"/>
      <c r="R368" s="4"/>
      <c r="S368" s="4"/>
      <c r="T368" s="77" t="str">
        <f>IF(Outcomes!M368="","",
   IF(AND(Outcomes!N368&lt;&gt;"",Outcomes!N368&lt;'County Names to hide (2)'!$C$2),0,
      ROUND((MIN(IF(Outcomes!N368="", 'County Names to hide (2)'!$D$2, Outcomes!N368),'County Names to hide (2)'!$D$2)-Outcomes!M368)/30,1)))</f>
        <v/>
      </c>
      <c r="U368" s="77" t="str">
        <f>IF(Outcomes!C368="", "", DATEDIF(Outcomes!C368, 'County Names to hide (2)'!$D$2, "m"))</f>
        <v/>
      </c>
      <c r="V368" s="77" t="str">
        <f>IF(OR(A368="", M368="", N368=""), "",
   IF(AND(
         N368 &gt;= 'County Names to hide (2)'!$C$2,
         N368 &lt;= 'County Names to hide (2)'!$D$2
      ),
      "Yes",
      "No"
   )
)</f>
        <v/>
      </c>
      <c r="W368" s="1"/>
      <c r="X368" s="1"/>
      <c r="Y368" s="1"/>
      <c r="Z368" s="1"/>
      <c r="AA368" s="1"/>
      <c r="AB368" s="1"/>
      <c r="AC368" s="1"/>
      <c r="AD368" s="1"/>
    </row>
    <row r="369" spans="1:30" x14ac:dyDescent="0.35">
      <c r="A369" s="1"/>
      <c r="B369" s="1"/>
      <c r="C369" s="1"/>
      <c r="D369" s="1"/>
      <c r="E369" s="1"/>
      <c r="F369" s="1"/>
      <c r="G369" s="1"/>
      <c r="H369" s="1"/>
      <c r="I369" s="1"/>
      <c r="J369" s="1"/>
      <c r="K369" s="1"/>
      <c r="L369" s="77" t="str">
        <f t="shared" si="5"/>
        <v>Yes</v>
      </c>
      <c r="M369" s="4"/>
      <c r="N369" s="4"/>
      <c r="O369" s="77" t="str">
        <f>IF(OR(A369="", M369=""), "",
   IF(AND(
         M369 &lt;= 'County Names to hide (2)'!$D$2,
         OR(N369="", N369 &gt;= 'County Names to hide (2)'!$C$2)
      ),
      "Yes",
      "No"
   )
)</f>
        <v/>
      </c>
      <c r="P369" s="4"/>
      <c r="Q369" s="4"/>
      <c r="R369" s="4"/>
      <c r="S369" s="4"/>
      <c r="T369" s="77" t="str">
        <f>IF(Outcomes!M369="","",
   IF(AND(Outcomes!N369&lt;&gt;"",Outcomes!N369&lt;'County Names to hide (2)'!$C$2),0,
      ROUND((MIN(IF(Outcomes!N369="", 'County Names to hide (2)'!$D$2, Outcomes!N369),'County Names to hide (2)'!$D$2)-Outcomes!M369)/30,1)))</f>
        <v/>
      </c>
      <c r="U369" s="77" t="str">
        <f>IF(Outcomes!C369="", "", DATEDIF(Outcomes!C369, 'County Names to hide (2)'!$D$2, "m"))</f>
        <v/>
      </c>
      <c r="V369" s="77" t="str">
        <f>IF(OR(A369="", M369="", N369=""), "",
   IF(AND(
         N369 &gt;= 'County Names to hide (2)'!$C$2,
         N369 &lt;= 'County Names to hide (2)'!$D$2
      ),
      "Yes",
      "No"
   )
)</f>
        <v/>
      </c>
      <c r="W369" s="1"/>
      <c r="X369" s="1"/>
      <c r="Y369" s="1"/>
      <c r="Z369" s="1"/>
      <c r="AA369" s="1"/>
      <c r="AB369" s="1"/>
      <c r="AC369" s="1"/>
      <c r="AD369" s="1"/>
    </row>
    <row r="370" spans="1:30" x14ac:dyDescent="0.35">
      <c r="A370" s="1"/>
      <c r="B370" s="1"/>
      <c r="C370" s="1"/>
      <c r="D370" s="1"/>
      <c r="E370" s="1"/>
      <c r="F370" s="1"/>
      <c r="G370" s="1"/>
      <c r="H370" s="1"/>
      <c r="I370" s="1"/>
      <c r="J370" s="1"/>
      <c r="K370" s="1"/>
      <c r="L370" s="77" t="str">
        <f t="shared" si="5"/>
        <v>Yes</v>
      </c>
      <c r="M370" s="4"/>
      <c r="N370" s="4"/>
      <c r="O370" s="77" t="str">
        <f>IF(OR(A370="", M370=""), "",
   IF(AND(
         M370 &lt;= 'County Names to hide (2)'!$D$2,
         OR(N370="", N370 &gt;= 'County Names to hide (2)'!$C$2)
      ),
      "Yes",
      "No"
   )
)</f>
        <v/>
      </c>
      <c r="P370" s="4"/>
      <c r="Q370" s="4"/>
      <c r="R370" s="4"/>
      <c r="S370" s="4"/>
      <c r="T370" s="77" t="str">
        <f>IF(Outcomes!M370="","",
   IF(AND(Outcomes!N370&lt;&gt;"",Outcomes!N370&lt;'County Names to hide (2)'!$C$2),0,
      ROUND((MIN(IF(Outcomes!N370="", 'County Names to hide (2)'!$D$2, Outcomes!N370),'County Names to hide (2)'!$D$2)-Outcomes!M370)/30,1)))</f>
        <v/>
      </c>
      <c r="U370" s="77" t="str">
        <f>IF(Outcomes!C370="", "", DATEDIF(Outcomes!C370, 'County Names to hide (2)'!$D$2, "m"))</f>
        <v/>
      </c>
      <c r="V370" s="77" t="str">
        <f>IF(OR(A370="", M370="", N370=""), "",
   IF(AND(
         N370 &gt;= 'County Names to hide (2)'!$C$2,
         N370 &lt;= 'County Names to hide (2)'!$D$2
      ),
      "Yes",
      "No"
   )
)</f>
        <v/>
      </c>
      <c r="W370" s="1"/>
      <c r="X370" s="1"/>
      <c r="Y370" s="1"/>
      <c r="Z370" s="1"/>
      <c r="AA370" s="1"/>
      <c r="AB370" s="1"/>
      <c r="AC370" s="1"/>
      <c r="AD370" s="1"/>
    </row>
    <row r="371" spans="1:30" x14ac:dyDescent="0.35">
      <c r="A371" s="1"/>
      <c r="B371" s="1"/>
      <c r="C371" s="1"/>
      <c r="D371" s="1"/>
      <c r="E371" s="1"/>
      <c r="F371" s="1"/>
      <c r="G371" s="1"/>
      <c r="H371" s="1"/>
      <c r="I371" s="1"/>
      <c r="J371" s="1"/>
      <c r="K371" s="1"/>
      <c r="L371" s="77" t="str">
        <f t="shared" si="5"/>
        <v>Yes</v>
      </c>
      <c r="M371" s="4"/>
      <c r="N371" s="4"/>
      <c r="O371" s="77" t="str">
        <f>IF(OR(A371="", M371=""), "",
   IF(AND(
         M371 &lt;= 'County Names to hide (2)'!$D$2,
         OR(N371="", N371 &gt;= 'County Names to hide (2)'!$C$2)
      ),
      "Yes",
      "No"
   )
)</f>
        <v/>
      </c>
      <c r="P371" s="4"/>
      <c r="Q371" s="4"/>
      <c r="R371" s="4"/>
      <c r="S371" s="4"/>
      <c r="T371" s="77" t="str">
        <f>IF(Outcomes!M371="","",
   IF(AND(Outcomes!N371&lt;&gt;"",Outcomes!N371&lt;'County Names to hide (2)'!$C$2),0,
      ROUND((MIN(IF(Outcomes!N371="", 'County Names to hide (2)'!$D$2, Outcomes!N371),'County Names to hide (2)'!$D$2)-Outcomes!M371)/30,1)))</f>
        <v/>
      </c>
      <c r="U371" s="77" t="str">
        <f>IF(Outcomes!C371="", "", DATEDIF(Outcomes!C371, 'County Names to hide (2)'!$D$2, "m"))</f>
        <v/>
      </c>
      <c r="V371" s="77" t="str">
        <f>IF(OR(A371="", M371="", N371=""), "",
   IF(AND(
         N371 &gt;= 'County Names to hide (2)'!$C$2,
         N371 &lt;= 'County Names to hide (2)'!$D$2
      ),
      "Yes",
      "No"
   )
)</f>
        <v/>
      </c>
      <c r="W371" s="1"/>
      <c r="X371" s="1"/>
      <c r="Y371" s="1"/>
      <c r="Z371" s="1"/>
      <c r="AA371" s="1"/>
      <c r="AB371" s="1"/>
      <c r="AC371" s="1"/>
      <c r="AD371" s="1"/>
    </row>
    <row r="372" spans="1:30" x14ac:dyDescent="0.35">
      <c r="A372" s="1"/>
      <c r="B372" s="1"/>
      <c r="C372" s="1"/>
      <c r="D372" s="1"/>
      <c r="E372" s="1"/>
      <c r="F372" s="1"/>
      <c r="G372" s="1"/>
      <c r="H372" s="1"/>
      <c r="I372" s="1"/>
      <c r="J372" s="1"/>
      <c r="K372" s="1"/>
      <c r="L372" s="77" t="str">
        <f t="shared" si="5"/>
        <v>Yes</v>
      </c>
      <c r="M372" s="4"/>
      <c r="N372" s="4"/>
      <c r="O372" s="77" t="str">
        <f>IF(OR(A372="", M372=""), "",
   IF(AND(
         M372 &lt;= 'County Names to hide (2)'!$D$2,
         OR(N372="", N372 &gt;= 'County Names to hide (2)'!$C$2)
      ),
      "Yes",
      "No"
   )
)</f>
        <v/>
      </c>
      <c r="P372" s="4"/>
      <c r="Q372" s="4"/>
      <c r="R372" s="4"/>
      <c r="S372" s="4"/>
      <c r="T372" s="77" t="str">
        <f>IF(Outcomes!M372="","",
   IF(AND(Outcomes!N372&lt;&gt;"",Outcomes!N372&lt;'County Names to hide (2)'!$C$2),0,
      ROUND((MIN(IF(Outcomes!N372="", 'County Names to hide (2)'!$D$2, Outcomes!N372),'County Names to hide (2)'!$D$2)-Outcomes!M372)/30,1)))</f>
        <v/>
      </c>
      <c r="U372" s="77" t="str">
        <f>IF(Outcomes!C372="", "", DATEDIF(Outcomes!C372, 'County Names to hide (2)'!$D$2, "m"))</f>
        <v/>
      </c>
      <c r="V372" s="77" t="str">
        <f>IF(OR(A372="", M372="", N372=""), "",
   IF(AND(
         N372 &gt;= 'County Names to hide (2)'!$C$2,
         N372 &lt;= 'County Names to hide (2)'!$D$2
      ),
      "Yes",
      "No"
   )
)</f>
        <v/>
      </c>
      <c r="W372" s="1"/>
      <c r="X372" s="1"/>
      <c r="Y372" s="1"/>
      <c r="Z372" s="1"/>
      <c r="AA372" s="1"/>
      <c r="AB372" s="1"/>
      <c r="AC372" s="1"/>
      <c r="AD372" s="1"/>
    </row>
    <row r="373" spans="1:30" x14ac:dyDescent="0.35">
      <c r="A373" s="1"/>
      <c r="B373" s="1"/>
      <c r="C373" s="1"/>
      <c r="D373" s="1"/>
      <c r="E373" s="1"/>
      <c r="F373" s="1"/>
      <c r="G373" s="1"/>
      <c r="H373" s="1"/>
      <c r="I373" s="1"/>
      <c r="J373" s="1"/>
      <c r="K373" s="1"/>
      <c r="L373" s="77" t="str">
        <f t="shared" si="5"/>
        <v>Yes</v>
      </c>
      <c r="M373" s="4"/>
      <c r="N373" s="4"/>
      <c r="O373" s="77" t="str">
        <f>IF(OR(A373="", M373=""), "",
   IF(AND(
         M373 &lt;= 'County Names to hide (2)'!$D$2,
         OR(N373="", N373 &gt;= 'County Names to hide (2)'!$C$2)
      ),
      "Yes",
      "No"
   )
)</f>
        <v/>
      </c>
      <c r="P373" s="4"/>
      <c r="Q373" s="4"/>
      <c r="R373" s="4"/>
      <c r="S373" s="4"/>
      <c r="T373" s="77" t="str">
        <f>IF(Outcomes!M373="","",
   IF(AND(Outcomes!N373&lt;&gt;"",Outcomes!N373&lt;'County Names to hide (2)'!$C$2),0,
      ROUND((MIN(IF(Outcomes!N373="", 'County Names to hide (2)'!$D$2, Outcomes!N373),'County Names to hide (2)'!$D$2)-Outcomes!M373)/30,1)))</f>
        <v/>
      </c>
      <c r="U373" s="77" t="str">
        <f>IF(Outcomes!C373="", "", DATEDIF(Outcomes!C373, 'County Names to hide (2)'!$D$2, "m"))</f>
        <v/>
      </c>
      <c r="V373" s="77" t="str">
        <f>IF(OR(A373="", M373="", N373=""), "",
   IF(AND(
         N373 &gt;= 'County Names to hide (2)'!$C$2,
         N373 &lt;= 'County Names to hide (2)'!$D$2
      ),
      "Yes",
      "No"
   )
)</f>
        <v/>
      </c>
      <c r="W373" s="1"/>
      <c r="X373" s="1"/>
      <c r="Y373" s="1"/>
      <c r="Z373" s="1"/>
      <c r="AA373" s="1"/>
      <c r="AB373" s="1"/>
      <c r="AC373" s="1"/>
      <c r="AD373" s="1"/>
    </row>
    <row r="374" spans="1:30" x14ac:dyDescent="0.35">
      <c r="A374" s="1"/>
      <c r="B374" s="1"/>
      <c r="C374" s="1"/>
      <c r="D374" s="1"/>
      <c r="E374" s="1"/>
      <c r="F374" s="1"/>
      <c r="G374" s="1"/>
      <c r="H374" s="1"/>
      <c r="I374" s="1"/>
      <c r="J374" s="1"/>
      <c r="K374" s="1"/>
      <c r="L374" s="77" t="str">
        <f t="shared" si="5"/>
        <v>Yes</v>
      </c>
      <c r="M374" s="4"/>
      <c r="N374" s="4"/>
      <c r="O374" s="77" t="str">
        <f>IF(OR(A374="", M374=""), "",
   IF(AND(
         M374 &lt;= 'County Names to hide (2)'!$D$2,
         OR(N374="", N374 &gt;= 'County Names to hide (2)'!$C$2)
      ),
      "Yes",
      "No"
   )
)</f>
        <v/>
      </c>
      <c r="P374" s="4"/>
      <c r="Q374" s="4"/>
      <c r="R374" s="4"/>
      <c r="S374" s="4"/>
      <c r="T374" s="77" t="str">
        <f>IF(Outcomes!M374="","",
   IF(AND(Outcomes!N374&lt;&gt;"",Outcomes!N374&lt;'County Names to hide (2)'!$C$2),0,
      ROUND((MIN(IF(Outcomes!N374="", 'County Names to hide (2)'!$D$2, Outcomes!N374),'County Names to hide (2)'!$D$2)-Outcomes!M374)/30,1)))</f>
        <v/>
      </c>
      <c r="U374" s="77" t="str">
        <f>IF(Outcomes!C374="", "", DATEDIF(Outcomes!C374, 'County Names to hide (2)'!$D$2, "m"))</f>
        <v/>
      </c>
      <c r="V374" s="77" t="str">
        <f>IF(OR(A374="", M374="", N374=""), "",
   IF(AND(
         N374 &gt;= 'County Names to hide (2)'!$C$2,
         N374 &lt;= 'County Names to hide (2)'!$D$2
      ),
      "Yes",
      "No"
   )
)</f>
        <v/>
      </c>
      <c r="W374" s="1"/>
      <c r="X374" s="1"/>
      <c r="Y374" s="1"/>
      <c r="Z374" s="1"/>
      <c r="AA374" s="1"/>
      <c r="AB374" s="1"/>
      <c r="AC374" s="1"/>
      <c r="AD374" s="1"/>
    </row>
    <row r="375" spans="1:30" x14ac:dyDescent="0.35">
      <c r="A375" s="1"/>
      <c r="B375" s="1"/>
      <c r="C375" s="1"/>
      <c r="D375" s="1"/>
      <c r="E375" s="1"/>
      <c r="F375" s="1"/>
      <c r="G375" s="1"/>
      <c r="H375" s="1"/>
      <c r="I375" s="1"/>
      <c r="J375" s="1"/>
      <c r="K375" s="1"/>
      <c r="L375" s="77" t="str">
        <f t="shared" si="5"/>
        <v>Yes</v>
      </c>
      <c r="M375" s="4"/>
      <c r="N375" s="4"/>
      <c r="O375" s="77" t="str">
        <f>IF(OR(A375="", M375=""), "",
   IF(AND(
         M375 &lt;= 'County Names to hide (2)'!$D$2,
         OR(N375="", N375 &gt;= 'County Names to hide (2)'!$C$2)
      ),
      "Yes",
      "No"
   )
)</f>
        <v/>
      </c>
      <c r="P375" s="4"/>
      <c r="Q375" s="4"/>
      <c r="R375" s="4"/>
      <c r="S375" s="4"/>
      <c r="T375" s="77" t="str">
        <f>IF(Outcomes!M375="","",
   IF(AND(Outcomes!N375&lt;&gt;"",Outcomes!N375&lt;'County Names to hide (2)'!$C$2),0,
      ROUND((MIN(IF(Outcomes!N375="", 'County Names to hide (2)'!$D$2, Outcomes!N375),'County Names to hide (2)'!$D$2)-Outcomes!M375)/30,1)))</f>
        <v/>
      </c>
      <c r="U375" s="77" t="str">
        <f>IF(Outcomes!C375="", "", DATEDIF(Outcomes!C375, 'County Names to hide (2)'!$D$2, "m"))</f>
        <v/>
      </c>
      <c r="V375" s="77" t="str">
        <f>IF(OR(A375="", M375="", N375=""), "",
   IF(AND(
         N375 &gt;= 'County Names to hide (2)'!$C$2,
         N375 &lt;= 'County Names to hide (2)'!$D$2
      ),
      "Yes",
      "No"
   )
)</f>
        <v/>
      </c>
      <c r="W375" s="1"/>
      <c r="X375" s="1"/>
      <c r="Y375" s="1"/>
      <c r="Z375" s="1"/>
      <c r="AA375" s="1"/>
      <c r="AB375" s="1"/>
      <c r="AC375" s="1"/>
      <c r="AD375" s="1"/>
    </row>
    <row r="376" spans="1:30" x14ac:dyDescent="0.35">
      <c r="A376" s="1"/>
      <c r="B376" s="1"/>
      <c r="C376" s="1"/>
      <c r="D376" s="1"/>
      <c r="E376" s="1"/>
      <c r="F376" s="1"/>
      <c r="G376" s="1"/>
      <c r="H376" s="1"/>
      <c r="I376" s="1"/>
      <c r="J376" s="1"/>
      <c r="K376" s="1"/>
      <c r="L376" s="77" t="str">
        <f t="shared" si="5"/>
        <v>Yes</v>
      </c>
      <c r="M376" s="4"/>
      <c r="N376" s="4"/>
      <c r="O376" s="77" t="str">
        <f>IF(OR(A376="", M376=""), "",
   IF(AND(
         M376 &lt;= 'County Names to hide (2)'!$D$2,
         OR(N376="", N376 &gt;= 'County Names to hide (2)'!$C$2)
      ),
      "Yes",
      "No"
   )
)</f>
        <v/>
      </c>
      <c r="P376" s="4"/>
      <c r="Q376" s="4"/>
      <c r="R376" s="4"/>
      <c r="S376" s="4"/>
      <c r="T376" s="77" t="str">
        <f>IF(Outcomes!M376="","",
   IF(AND(Outcomes!N376&lt;&gt;"",Outcomes!N376&lt;'County Names to hide (2)'!$C$2),0,
      ROUND((MIN(IF(Outcomes!N376="", 'County Names to hide (2)'!$D$2, Outcomes!N376),'County Names to hide (2)'!$D$2)-Outcomes!M376)/30,1)))</f>
        <v/>
      </c>
      <c r="U376" s="77" t="str">
        <f>IF(Outcomes!C376="", "", DATEDIF(Outcomes!C376, 'County Names to hide (2)'!$D$2, "m"))</f>
        <v/>
      </c>
      <c r="V376" s="77" t="str">
        <f>IF(OR(A376="", M376="", N376=""), "",
   IF(AND(
         N376 &gt;= 'County Names to hide (2)'!$C$2,
         N376 &lt;= 'County Names to hide (2)'!$D$2
      ),
      "Yes",
      "No"
   )
)</f>
        <v/>
      </c>
      <c r="W376" s="1"/>
      <c r="X376" s="1"/>
      <c r="Y376" s="1"/>
      <c r="Z376" s="1"/>
      <c r="AA376" s="1"/>
      <c r="AB376" s="1"/>
      <c r="AC376" s="1"/>
      <c r="AD376" s="1"/>
    </row>
    <row r="377" spans="1:30" x14ac:dyDescent="0.35">
      <c r="A377" s="1"/>
      <c r="B377" s="1"/>
      <c r="C377" s="1"/>
      <c r="D377" s="1"/>
      <c r="E377" s="1"/>
      <c r="F377" s="1"/>
      <c r="G377" s="1"/>
      <c r="H377" s="1"/>
      <c r="I377" s="1"/>
      <c r="J377" s="1"/>
      <c r="K377" s="1"/>
      <c r="L377" s="77" t="str">
        <f t="shared" si="5"/>
        <v>Yes</v>
      </c>
      <c r="M377" s="4"/>
      <c r="N377" s="4"/>
      <c r="O377" s="77" t="str">
        <f>IF(OR(A377="", M377=""), "",
   IF(AND(
         M377 &lt;= 'County Names to hide (2)'!$D$2,
         OR(N377="", N377 &gt;= 'County Names to hide (2)'!$C$2)
      ),
      "Yes",
      "No"
   )
)</f>
        <v/>
      </c>
      <c r="P377" s="4"/>
      <c r="Q377" s="4"/>
      <c r="R377" s="4"/>
      <c r="S377" s="4"/>
      <c r="T377" s="77" t="str">
        <f>IF(Outcomes!M377="","",
   IF(AND(Outcomes!N377&lt;&gt;"",Outcomes!N377&lt;'County Names to hide (2)'!$C$2),0,
      ROUND((MIN(IF(Outcomes!N377="", 'County Names to hide (2)'!$D$2, Outcomes!N377),'County Names to hide (2)'!$D$2)-Outcomes!M377)/30,1)))</f>
        <v/>
      </c>
      <c r="U377" s="77" t="str">
        <f>IF(Outcomes!C377="", "", DATEDIF(Outcomes!C377, 'County Names to hide (2)'!$D$2, "m"))</f>
        <v/>
      </c>
      <c r="V377" s="77" t="str">
        <f>IF(OR(A377="", M377="", N377=""), "",
   IF(AND(
         N377 &gt;= 'County Names to hide (2)'!$C$2,
         N377 &lt;= 'County Names to hide (2)'!$D$2
      ),
      "Yes",
      "No"
   )
)</f>
        <v/>
      </c>
      <c r="W377" s="1"/>
      <c r="X377" s="1"/>
      <c r="Y377" s="1"/>
      <c r="Z377" s="1"/>
      <c r="AA377" s="1"/>
      <c r="AB377" s="1"/>
      <c r="AC377" s="1"/>
      <c r="AD377" s="1"/>
    </row>
    <row r="378" spans="1:30" x14ac:dyDescent="0.35">
      <c r="A378" s="1"/>
      <c r="B378" s="1"/>
      <c r="C378" s="1"/>
      <c r="D378" s="1"/>
      <c r="E378" s="1"/>
      <c r="F378" s="1"/>
      <c r="G378" s="1"/>
      <c r="H378" s="1"/>
      <c r="I378" s="1"/>
      <c r="J378" s="1"/>
      <c r="K378" s="1"/>
      <c r="L378" s="77" t="str">
        <f t="shared" si="5"/>
        <v>Yes</v>
      </c>
      <c r="M378" s="4"/>
      <c r="N378" s="4"/>
      <c r="O378" s="77" t="str">
        <f>IF(OR(A378="", M378=""), "",
   IF(AND(
         M378 &lt;= 'County Names to hide (2)'!$D$2,
         OR(N378="", N378 &gt;= 'County Names to hide (2)'!$C$2)
      ),
      "Yes",
      "No"
   )
)</f>
        <v/>
      </c>
      <c r="P378" s="4"/>
      <c r="Q378" s="4"/>
      <c r="R378" s="4"/>
      <c r="S378" s="4"/>
      <c r="T378" s="77" t="str">
        <f>IF(Outcomes!M378="","",
   IF(AND(Outcomes!N378&lt;&gt;"",Outcomes!N378&lt;'County Names to hide (2)'!$C$2),0,
      ROUND((MIN(IF(Outcomes!N378="", 'County Names to hide (2)'!$D$2, Outcomes!N378),'County Names to hide (2)'!$D$2)-Outcomes!M378)/30,1)))</f>
        <v/>
      </c>
      <c r="U378" s="77" t="str">
        <f>IF(Outcomes!C378="", "", DATEDIF(Outcomes!C378, 'County Names to hide (2)'!$D$2, "m"))</f>
        <v/>
      </c>
      <c r="V378" s="77" t="str">
        <f>IF(OR(A378="", M378="", N378=""), "",
   IF(AND(
         N378 &gt;= 'County Names to hide (2)'!$C$2,
         N378 &lt;= 'County Names to hide (2)'!$D$2
      ),
      "Yes",
      "No"
   )
)</f>
        <v/>
      </c>
      <c r="W378" s="1"/>
      <c r="X378" s="1"/>
      <c r="Y378" s="1"/>
      <c r="Z378" s="1"/>
      <c r="AA378" s="1"/>
      <c r="AB378" s="1"/>
      <c r="AC378" s="1"/>
      <c r="AD378" s="1"/>
    </row>
    <row r="379" spans="1:30" x14ac:dyDescent="0.35">
      <c r="A379" s="1"/>
      <c r="B379" s="1"/>
      <c r="C379" s="1"/>
      <c r="D379" s="1"/>
      <c r="E379" s="1"/>
      <c r="F379" s="1"/>
      <c r="G379" s="1"/>
      <c r="H379" s="1"/>
      <c r="I379" s="1"/>
      <c r="J379" s="1"/>
      <c r="K379" s="1"/>
      <c r="L379" s="77" t="str">
        <f t="shared" si="5"/>
        <v>Yes</v>
      </c>
      <c r="M379" s="4"/>
      <c r="N379" s="4"/>
      <c r="O379" s="77" t="str">
        <f>IF(OR(A379="", M379=""), "",
   IF(AND(
         M379 &lt;= 'County Names to hide (2)'!$D$2,
         OR(N379="", N379 &gt;= 'County Names to hide (2)'!$C$2)
      ),
      "Yes",
      "No"
   )
)</f>
        <v/>
      </c>
      <c r="P379" s="4"/>
      <c r="Q379" s="4"/>
      <c r="R379" s="4"/>
      <c r="S379" s="4"/>
      <c r="T379" s="77" t="str">
        <f>IF(Outcomes!M379="","",
   IF(AND(Outcomes!N379&lt;&gt;"",Outcomes!N379&lt;'County Names to hide (2)'!$C$2),0,
      ROUND((MIN(IF(Outcomes!N379="", 'County Names to hide (2)'!$D$2, Outcomes!N379),'County Names to hide (2)'!$D$2)-Outcomes!M379)/30,1)))</f>
        <v/>
      </c>
      <c r="U379" s="77" t="str">
        <f>IF(Outcomes!C379="", "", DATEDIF(Outcomes!C379, 'County Names to hide (2)'!$D$2, "m"))</f>
        <v/>
      </c>
      <c r="V379" s="77" t="str">
        <f>IF(OR(A379="", M379="", N379=""), "",
   IF(AND(
         N379 &gt;= 'County Names to hide (2)'!$C$2,
         N379 &lt;= 'County Names to hide (2)'!$D$2
      ),
      "Yes",
      "No"
   )
)</f>
        <v/>
      </c>
      <c r="W379" s="1"/>
      <c r="X379" s="1"/>
      <c r="Y379" s="1"/>
      <c r="Z379" s="1"/>
      <c r="AA379" s="1"/>
      <c r="AB379" s="1"/>
      <c r="AC379" s="1"/>
      <c r="AD379" s="1"/>
    </row>
    <row r="380" spans="1:30" x14ac:dyDescent="0.35">
      <c r="A380" s="1"/>
      <c r="B380" s="1"/>
      <c r="C380" s="1"/>
      <c r="D380" s="1"/>
      <c r="E380" s="1"/>
      <c r="F380" s="1"/>
      <c r="G380" s="1"/>
      <c r="H380" s="1"/>
      <c r="I380" s="1"/>
      <c r="J380" s="1"/>
      <c r="K380" s="1"/>
      <c r="L380" s="77" t="str">
        <f t="shared" si="5"/>
        <v>Yes</v>
      </c>
      <c r="M380" s="4"/>
      <c r="N380" s="4"/>
      <c r="O380" s="77" t="str">
        <f>IF(OR(A380="", M380=""), "",
   IF(AND(
         M380 &lt;= 'County Names to hide (2)'!$D$2,
         OR(N380="", N380 &gt;= 'County Names to hide (2)'!$C$2)
      ),
      "Yes",
      "No"
   )
)</f>
        <v/>
      </c>
      <c r="P380" s="4"/>
      <c r="Q380" s="4"/>
      <c r="R380" s="4"/>
      <c r="S380" s="4"/>
      <c r="T380" s="77" t="str">
        <f>IF(Outcomes!M380="","",
   IF(AND(Outcomes!N380&lt;&gt;"",Outcomes!N380&lt;'County Names to hide (2)'!$C$2),0,
      ROUND((MIN(IF(Outcomes!N380="", 'County Names to hide (2)'!$D$2, Outcomes!N380),'County Names to hide (2)'!$D$2)-Outcomes!M380)/30,1)))</f>
        <v/>
      </c>
      <c r="U380" s="77" t="str">
        <f>IF(Outcomes!C380="", "", DATEDIF(Outcomes!C380, 'County Names to hide (2)'!$D$2, "m"))</f>
        <v/>
      </c>
      <c r="V380" s="77" t="str">
        <f>IF(OR(A380="", M380="", N380=""), "",
   IF(AND(
         N380 &gt;= 'County Names to hide (2)'!$C$2,
         N380 &lt;= 'County Names to hide (2)'!$D$2
      ),
      "Yes",
      "No"
   )
)</f>
        <v/>
      </c>
      <c r="W380" s="1"/>
      <c r="X380" s="1"/>
      <c r="Y380" s="1"/>
      <c r="Z380" s="1"/>
      <c r="AA380" s="1"/>
      <c r="AB380" s="1"/>
      <c r="AC380" s="1"/>
      <c r="AD380" s="1"/>
    </row>
    <row r="381" spans="1:30" x14ac:dyDescent="0.35">
      <c r="A381" s="1"/>
      <c r="B381" s="1"/>
      <c r="C381" s="1"/>
      <c r="D381" s="1"/>
      <c r="E381" s="1"/>
      <c r="F381" s="1"/>
      <c r="G381" s="1"/>
      <c r="H381" s="1"/>
      <c r="I381" s="1"/>
      <c r="J381" s="1"/>
      <c r="K381" s="1"/>
      <c r="L381" s="77" t="str">
        <f t="shared" si="5"/>
        <v>Yes</v>
      </c>
      <c r="M381" s="4"/>
      <c r="N381" s="4"/>
      <c r="O381" s="77" t="str">
        <f>IF(OR(A381="", M381=""), "",
   IF(AND(
         M381 &lt;= 'County Names to hide (2)'!$D$2,
         OR(N381="", N381 &gt;= 'County Names to hide (2)'!$C$2)
      ),
      "Yes",
      "No"
   )
)</f>
        <v/>
      </c>
      <c r="P381" s="4"/>
      <c r="Q381" s="4"/>
      <c r="R381" s="4"/>
      <c r="S381" s="4"/>
      <c r="T381" s="77" t="str">
        <f>IF(Outcomes!M381="","",
   IF(AND(Outcomes!N381&lt;&gt;"",Outcomes!N381&lt;'County Names to hide (2)'!$C$2),0,
      ROUND((MIN(IF(Outcomes!N381="", 'County Names to hide (2)'!$D$2, Outcomes!N381),'County Names to hide (2)'!$D$2)-Outcomes!M381)/30,1)))</f>
        <v/>
      </c>
      <c r="U381" s="77" t="str">
        <f>IF(Outcomes!C381="", "", DATEDIF(Outcomes!C381, 'County Names to hide (2)'!$D$2, "m"))</f>
        <v/>
      </c>
      <c r="V381" s="77" t="str">
        <f>IF(OR(A381="", M381="", N381=""), "",
   IF(AND(
         N381 &gt;= 'County Names to hide (2)'!$C$2,
         N381 &lt;= 'County Names to hide (2)'!$D$2
      ),
      "Yes",
      "No"
   )
)</f>
        <v/>
      </c>
      <c r="W381" s="1"/>
      <c r="X381" s="1"/>
      <c r="Y381" s="1"/>
      <c r="Z381" s="1"/>
      <c r="AA381" s="1"/>
      <c r="AB381" s="1"/>
      <c r="AC381" s="1"/>
      <c r="AD381" s="1"/>
    </row>
    <row r="382" spans="1:30" x14ac:dyDescent="0.35">
      <c r="A382" s="1"/>
      <c r="B382" s="1"/>
      <c r="C382" s="1"/>
      <c r="D382" s="1"/>
      <c r="E382" s="1"/>
      <c r="F382" s="1"/>
      <c r="G382" s="1"/>
      <c r="H382" s="1"/>
      <c r="I382" s="1"/>
      <c r="J382" s="1"/>
      <c r="K382" s="1"/>
      <c r="L382" s="77" t="str">
        <f t="shared" si="5"/>
        <v>Yes</v>
      </c>
      <c r="M382" s="4"/>
      <c r="N382" s="4"/>
      <c r="O382" s="77" t="str">
        <f>IF(OR(A382="", M382=""), "",
   IF(AND(
         M382 &lt;= 'County Names to hide (2)'!$D$2,
         OR(N382="", N382 &gt;= 'County Names to hide (2)'!$C$2)
      ),
      "Yes",
      "No"
   )
)</f>
        <v/>
      </c>
      <c r="P382" s="4"/>
      <c r="Q382" s="4"/>
      <c r="R382" s="4"/>
      <c r="S382" s="4"/>
      <c r="T382" s="77" t="str">
        <f>IF(Outcomes!M382="","",
   IF(AND(Outcomes!N382&lt;&gt;"",Outcomes!N382&lt;'County Names to hide (2)'!$C$2),0,
      ROUND((MIN(IF(Outcomes!N382="", 'County Names to hide (2)'!$D$2, Outcomes!N382),'County Names to hide (2)'!$D$2)-Outcomes!M382)/30,1)))</f>
        <v/>
      </c>
      <c r="U382" s="77" t="str">
        <f>IF(Outcomes!C382="", "", DATEDIF(Outcomes!C382, 'County Names to hide (2)'!$D$2, "m"))</f>
        <v/>
      </c>
      <c r="V382" s="77" t="str">
        <f>IF(OR(A382="", M382="", N382=""), "",
   IF(AND(
         N382 &gt;= 'County Names to hide (2)'!$C$2,
         N382 &lt;= 'County Names to hide (2)'!$D$2
      ),
      "Yes",
      "No"
   )
)</f>
        <v/>
      </c>
      <c r="W382" s="1"/>
      <c r="X382" s="1"/>
      <c r="Y382" s="1"/>
      <c r="Z382" s="1"/>
      <c r="AA382" s="1"/>
      <c r="AB382" s="1"/>
      <c r="AC382" s="1"/>
      <c r="AD382" s="1"/>
    </row>
    <row r="383" spans="1:30" x14ac:dyDescent="0.35">
      <c r="A383" s="1"/>
      <c r="B383" s="1"/>
      <c r="C383" s="1"/>
      <c r="D383" s="1"/>
      <c r="E383" s="1"/>
      <c r="F383" s="1"/>
      <c r="G383" s="1"/>
      <c r="H383" s="1"/>
      <c r="I383" s="1"/>
      <c r="J383" s="1"/>
      <c r="K383" s="1"/>
      <c r="L383" s="77" t="str">
        <f t="shared" si="5"/>
        <v>Yes</v>
      </c>
      <c r="M383" s="4"/>
      <c r="N383" s="4"/>
      <c r="O383" s="77" t="str">
        <f>IF(OR(A383="", M383=""), "",
   IF(AND(
         M383 &lt;= 'County Names to hide (2)'!$D$2,
         OR(N383="", N383 &gt;= 'County Names to hide (2)'!$C$2)
      ),
      "Yes",
      "No"
   )
)</f>
        <v/>
      </c>
      <c r="P383" s="4"/>
      <c r="Q383" s="4"/>
      <c r="R383" s="4"/>
      <c r="S383" s="4"/>
      <c r="T383" s="77" t="str">
        <f>IF(Outcomes!M383="","",
   IF(AND(Outcomes!N383&lt;&gt;"",Outcomes!N383&lt;'County Names to hide (2)'!$C$2),0,
      ROUND((MIN(IF(Outcomes!N383="", 'County Names to hide (2)'!$D$2, Outcomes!N383),'County Names to hide (2)'!$D$2)-Outcomes!M383)/30,1)))</f>
        <v/>
      </c>
      <c r="U383" s="77" t="str">
        <f>IF(Outcomes!C383="", "", DATEDIF(Outcomes!C383, 'County Names to hide (2)'!$D$2, "m"))</f>
        <v/>
      </c>
      <c r="V383" s="77" t="str">
        <f>IF(OR(A383="", M383="", N383=""), "",
   IF(AND(
         N383 &gt;= 'County Names to hide (2)'!$C$2,
         N383 &lt;= 'County Names to hide (2)'!$D$2
      ),
      "Yes",
      "No"
   )
)</f>
        <v/>
      </c>
      <c r="W383" s="1"/>
      <c r="X383" s="1"/>
      <c r="Y383" s="1"/>
      <c r="Z383" s="1"/>
      <c r="AA383" s="1"/>
      <c r="AB383" s="1"/>
      <c r="AC383" s="1"/>
      <c r="AD383" s="1"/>
    </row>
    <row r="384" spans="1:30" x14ac:dyDescent="0.35">
      <c r="A384" s="1"/>
      <c r="B384" s="1"/>
      <c r="C384" s="1"/>
      <c r="D384" s="1"/>
      <c r="E384" s="1"/>
      <c r="F384" s="1"/>
      <c r="G384" s="1"/>
      <c r="H384" s="1"/>
      <c r="I384" s="1"/>
      <c r="J384" s="1"/>
      <c r="K384" s="1"/>
      <c r="L384" s="77" t="str">
        <f t="shared" si="5"/>
        <v>Yes</v>
      </c>
      <c r="M384" s="4"/>
      <c r="N384" s="4"/>
      <c r="O384" s="77" t="str">
        <f>IF(OR(A384="", M384=""), "",
   IF(AND(
         M384 &lt;= 'County Names to hide (2)'!$D$2,
         OR(N384="", N384 &gt;= 'County Names to hide (2)'!$C$2)
      ),
      "Yes",
      "No"
   )
)</f>
        <v/>
      </c>
      <c r="P384" s="4"/>
      <c r="Q384" s="4"/>
      <c r="R384" s="4"/>
      <c r="S384" s="4"/>
      <c r="T384" s="77" t="str">
        <f>IF(Outcomes!M384="","",
   IF(AND(Outcomes!N384&lt;&gt;"",Outcomes!N384&lt;'County Names to hide (2)'!$C$2),0,
      ROUND((MIN(IF(Outcomes!N384="", 'County Names to hide (2)'!$D$2, Outcomes!N384),'County Names to hide (2)'!$D$2)-Outcomes!M384)/30,1)))</f>
        <v/>
      </c>
      <c r="U384" s="77" t="str">
        <f>IF(Outcomes!C384="", "", DATEDIF(Outcomes!C384, 'County Names to hide (2)'!$D$2, "m"))</f>
        <v/>
      </c>
      <c r="V384" s="77" t="str">
        <f>IF(OR(A384="", M384="", N384=""), "",
   IF(AND(
         N384 &gt;= 'County Names to hide (2)'!$C$2,
         N384 &lt;= 'County Names to hide (2)'!$D$2
      ),
      "Yes",
      "No"
   )
)</f>
        <v/>
      </c>
      <c r="W384" s="1"/>
      <c r="X384" s="1"/>
      <c r="Y384" s="1"/>
      <c r="Z384" s="1"/>
      <c r="AA384" s="1"/>
      <c r="AB384" s="1"/>
      <c r="AC384" s="1"/>
      <c r="AD384" s="1"/>
    </row>
    <row r="385" spans="1:30" x14ac:dyDescent="0.35">
      <c r="A385" s="1"/>
      <c r="B385" s="1"/>
      <c r="C385" s="1"/>
      <c r="D385" s="1"/>
      <c r="E385" s="1"/>
      <c r="F385" s="1"/>
      <c r="G385" s="1"/>
      <c r="H385" s="1"/>
      <c r="I385" s="1"/>
      <c r="J385" s="1"/>
      <c r="K385" s="1"/>
      <c r="L385" s="77" t="str">
        <f t="shared" si="5"/>
        <v>Yes</v>
      </c>
      <c r="M385" s="4"/>
      <c r="N385" s="4"/>
      <c r="O385" s="77" t="str">
        <f>IF(OR(A385="", M385=""), "",
   IF(AND(
         M385 &lt;= 'County Names to hide (2)'!$D$2,
         OR(N385="", N385 &gt;= 'County Names to hide (2)'!$C$2)
      ),
      "Yes",
      "No"
   )
)</f>
        <v/>
      </c>
      <c r="P385" s="4"/>
      <c r="Q385" s="4"/>
      <c r="R385" s="4"/>
      <c r="S385" s="4"/>
      <c r="T385" s="77" t="str">
        <f>IF(Outcomes!M385="","",
   IF(AND(Outcomes!N385&lt;&gt;"",Outcomes!N385&lt;'County Names to hide (2)'!$C$2),0,
      ROUND((MIN(IF(Outcomes!N385="", 'County Names to hide (2)'!$D$2, Outcomes!N385),'County Names to hide (2)'!$D$2)-Outcomes!M385)/30,1)))</f>
        <v/>
      </c>
      <c r="U385" s="77" t="str">
        <f>IF(Outcomes!C385="", "", DATEDIF(Outcomes!C385, 'County Names to hide (2)'!$D$2, "m"))</f>
        <v/>
      </c>
      <c r="V385" s="77" t="str">
        <f>IF(OR(A385="", M385="", N385=""), "",
   IF(AND(
         N385 &gt;= 'County Names to hide (2)'!$C$2,
         N385 &lt;= 'County Names to hide (2)'!$D$2
      ),
      "Yes",
      "No"
   )
)</f>
        <v/>
      </c>
      <c r="W385" s="1"/>
      <c r="X385" s="1"/>
      <c r="Y385" s="1"/>
      <c r="Z385" s="1"/>
      <c r="AA385" s="1"/>
      <c r="AB385" s="1"/>
      <c r="AC385" s="1"/>
      <c r="AD385" s="1"/>
    </row>
    <row r="386" spans="1:30" x14ac:dyDescent="0.35">
      <c r="A386" s="1"/>
      <c r="B386" s="1"/>
      <c r="C386" s="1"/>
      <c r="D386" s="1"/>
      <c r="E386" s="1"/>
      <c r="F386" s="1"/>
      <c r="G386" s="1"/>
      <c r="H386" s="1"/>
      <c r="I386" s="1"/>
      <c r="J386" s="1"/>
      <c r="K386" s="1"/>
      <c r="L386" s="77" t="str">
        <f t="shared" si="5"/>
        <v>Yes</v>
      </c>
      <c r="M386" s="4"/>
      <c r="N386" s="4"/>
      <c r="O386" s="77" t="str">
        <f>IF(OR(A386="", M386=""), "",
   IF(AND(
         M386 &lt;= 'County Names to hide (2)'!$D$2,
         OR(N386="", N386 &gt;= 'County Names to hide (2)'!$C$2)
      ),
      "Yes",
      "No"
   )
)</f>
        <v/>
      </c>
      <c r="P386" s="4"/>
      <c r="Q386" s="4"/>
      <c r="R386" s="4"/>
      <c r="S386" s="4"/>
      <c r="T386" s="77" t="str">
        <f>IF(Outcomes!M386="","",
   IF(AND(Outcomes!N386&lt;&gt;"",Outcomes!N386&lt;'County Names to hide (2)'!$C$2),0,
      ROUND((MIN(IF(Outcomes!N386="", 'County Names to hide (2)'!$D$2, Outcomes!N386),'County Names to hide (2)'!$D$2)-Outcomes!M386)/30,1)))</f>
        <v/>
      </c>
      <c r="U386" s="77" t="str">
        <f>IF(Outcomes!C386="", "", DATEDIF(Outcomes!C386, 'County Names to hide (2)'!$D$2, "m"))</f>
        <v/>
      </c>
      <c r="V386" s="77" t="str">
        <f>IF(OR(A386="", M386="", N386=""), "",
   IF(AND(
         N386 &gt;= 'County Names to hide (2)'!$C$2,
         N386 &lt;= 'County Names to hide (2)'!$D$2
      ),
      "Yes",
      "No"
   )
)</f>
        <v/>
      </c>
      <c r="W386" s="1"/>
      <c r="X386" s="1"/>
      <c r="Y386" s="1"/>
      <c r="Z386" s="1"/>
      <c r="AA386" s="1"/>
      <c r="AB386" s="1"/>
      <c r="AC386" s="1"/>
      <c r="AD386" s="1"/>
    </row>
    <row r="387" spans="1:30" x14ac:dyDescent="0.35">
      <c r="A387" s="1"/>
      <c r="B387" s="1"/>
      <c r="C387" s="1"/>
      <c r="D387" s="1"/>
      <c r="E387" s="1"/>
      <c r="F387" s="1"/>
      <c r="G387" s="1"/>
      <c r="H387" s="1"/>
      <c r="I387" s="1"/>
      <c r="J387" s="1"/>
      <c r="K387" s="1"/>
      <c r="L387" s="77" t="str">
        <f t="shared" si="5"/>
        <v>Yes</v>
      </c>
      <c r="M387" s="4"/>
      <c r="N387" s="4"/>
      <c r="O387" s="77" t="str">
        <f>IF(OR(A387="", M387=""), "",
   IF(AND(
         M387 &lt;= 'County Names to hide (2)'!$D$2,
         OR(N387="", N387 &gt;= 'County Names to hide (2)'!$C$2)
      ),
      "Yes",
      "No"
   )
)</f>
        <v/>
      </c>
      <c r="P387" s="4"/>
      <c r="Q387" s="4"/>
      <c r="R387" s="4"/>
      <c r="S387" s="4"/>
      <c r="T387" s="77" t="str">
        <f>IF(Outcomes!M387="","",
   IF(AND(Outcomes!N387&lt;&gt;"",Outcomes!N387&lt;'County Names to hide (2)'!$C$2),0,
      ROUND((MIN(IF(Outcomes!N387="", 'County Names to hide (2)'!$D$2, Outcomes!N387),'County Names to hide (2)'!$D$2)-Outcomes!M387)/30,1)))</f>
        <v/>
      </c>
      <c r="U387" s="77" t="str">
        <f>IF(Outcomes!C387="", "", DATEDIF(Outcomes!C387, 'County Names to hide (2)'!$D$2, "m"))</f>
        <v/>
      </c>
      <c r="V387" s="77" t="str">
        <f>IF(OR(A387="", M387="", N387=""), "",
   IF(AND(
         N387 &gt;= 'County Names to hide (2)'!$C$2,
         N387 &lt;= 'County Names to hide (2)'!$D$2
      ),
      "Yes",
      "No"
   )
)</f>
        <v/>
      </c>
      <c r="W387" s="1"/>
      <c r="X387" s="1"/>
      <c r="Y387" s="1"/>
      <c r="Z387" s="1"/>
      <c r="AA387" s="1"/>
      <c r="AB387" s="1"/>
      <c r="AC387" s="1"/>
      <c r="AD387" s="1"/>
    </row>
    <row r="388" spans="1:30" x14ac:dyDescent="0.35">
      <c r="A388" s="1"/>
      <c r="B388" s="1"/>
      <c r="C388" s="1"/>
      <c r="D388" s="1"/>
      <c r="E388" s="1"/>
      <c r="F388" s="1"/>
      <c r="G388" s="1"/>
      <c r="H388" s="1"/>
      <c r="I388" s="1"/>
      <c r="J388" s="1"/>
      <c r="K388" s="1"/>
      <c r="L388" s="77" t="str">
        <f t="shared" si="5"/>
        <v>Yes</v>
      </c>
      <c r="M388" s="4"/>
      <c r="N388" s="4"/>
      <c r="O388" s="77" t="str">
        <f>IF(OR(A388="", M388=""), "",
   IF(AND(
         M388 &lt;= 'County Names to hide (2)'!$D$2,
         OR(N388="", N388 &gt;= 'County Names to hide (2)'!$C$2)
      ),
      "Yes",
      "No"
   )
)</f>
        <v/>
      </c>
      <c r="P388" s="4"/>
      <c r="Q388" s="4"/>
      <c r="R388" s="4"/>
      <c r="S388" s="4"/>
      <c r="T388" s="77" t="str">
        <f>IF(Outcomes!M388="","",
   IF(AND(Outcomes!N388&lt;&gt;"",Outcomes!N388&lt;'County Names to hide (2)'!$C$2),0,
      ROUND((MIN(IF(Outcomes!N388="", 'County Names to hide (2)'!$D$2, Outcomes!N388),'County Names to hide (2)'!$D$2)-Outcomes!M388)/30,1)))</f>
        <v/>
      </c>
      <c r="U388" s="77" t="str">
        <f>IF(Outcomes!C388="", "", DATEDIF(Outcomes!C388, 'County Names to hide (2)'!$D$2, "m"))</f>
        <v/>
      </c>
      <c r="V388" s="77" t="str">
        <f>IF(OR(A388="", M388="", N388=""), "",
   IF(AND(
         N388 &gt;= 'County Names to hide (2)'!$C$2,
         N388 &lt;= 'County Names to hide (2)'!$D$2
      ),
      "Yes",
      "No"
   )
)</f>
        <v/>
      </c>
      <c r="W388" s="1"/>
      <c r="X388" s="1"/>
      <c r="Y388" s="1"/>
      <c r="Z388" s="1"/>
      <c r="AA388" s="1"/>
      <c r="AB388" s="1"/>
      <c r="AC388" s="1"/>
      <c r="AD388" s="1"/>
    </row>
    <row r="389" spans="1:30" x14ac:dyDescent="0.35">
      <c r="A389" s="1"/>
      <c r="B389" s="1"/>
      <c r="C389" s="1"/>
      <c r="D389" s="1"/>
      <c r="E389" s="1"/>
      <c r="F389" s="1"/>
      <c r="G389" s="1"/>
      <c r="H389" s="1"/>
      <c r="I389" s="1"/>
      <c r="J389" s="1"/>
      <c r="K389" s="1"/>
      <c r="L389" s="77" t="str">
        <f t="shared" ref="L389:L452" si="6">IF(COUNTIF(F390:K390, "Yes")&gt;0, "No", "Yes")</f>
        <v>Yes</v>
      </c>
      <c r="M389" s="4"/>
      <c r="N389" s="4"/>
      <c r="O389" s="77" t="str">
        <f>IF(OR(A389="", M389=""), "",
   IF(AND(
         M389 &lt;= 'County Names to hide (2)'!$D$2,
         OR(N389="", N389 &gt;= 'County Names to hide (2)'!$C$2)
      ),
      "Yes",
      "No"
   )
)</f>
        <v/>
      </c>
      <c r="P389" s="4"/>
      <c r="Q389" s="4"/>
      <c r="R389" s="4"/>
      <c r="S389" s="4"/>
      <c r="T389" s="77" t="str">
        <f>IF(Outcomes!M389="","",
   IF(AND(Outcomes!N389&lt;&gt;"",Outcomes!N389&lt;'County Names to hide (2)'!$C$2),0,
      ROUND((MIN(IF(Outcomes!N389="", 'County Names to hide (2)'!$D$2, Outcomes!N389),'County Names to hide (2)'!$D$2)-Outcomes!M389)/30,1)))</f>
        <v/>
      </c>
      <c r="U389" s="77" t="str">
        <f>IF(Outcomes!C389="", "", DATEDIF(Outcomes!C389, 'County Names to hide (2)'!$D$2, "m"))</f>
        <v/>
      </c>
      <c r="V389" s="77" t="str">
        <f>IF(OR(A389="", M389="", N389=""), "",
   IF(AND(
         N389 &gt;= 'County Names to hide (2)'!$C$2,
         N389 &lt;= 'County Names to hide (2)'!$D$2
      ),
      "Yes",
      "No"
   )
)</f>
        <v/>
      </c>
      <c r="W389" s="1"/>
      <c r="X389" s="1"/>
      <c r="Y389" s="1"/>
      <c r="Z389" s="1"/>
      <c r="AA389" s="1"/>
      <c r="AB389" s="1"/>
      <c r="AC389" s="1"/>
      <c r="AD389" s="1"/>
    </row>
    <row r="390" spans="1:30" x14ac:dyDescent="0.35">
      <c r="A390" s="1"/>
      <c r="B390" s="1"/>
      <c r="C390" s="1"/>
      <c r="D390" s="1"/>
      <c r="E390" s="1"/>
      <c r="F390" s="1"/>
      <c r="G390" s="1"/>
      <c r="H390" s="1"/>
      <c r="I390" s="1"/>
      <c r="J390" s="1"/>
      <c r="K390" s="1"/>
      <c r="L390" s="77" t="str">
        <f t="shared" si="6"/>
        <v>Yes</v>
      </c>
      <c r="M390" s="4"/>
      <c r="N390" s="4"/>
      <c r="O390" s="77" t="str">
        <f>IF(OR(A390="", M390=""), "",
   IF(AND(
         M390 &lt;= 'County Names to hide (2)'!$D$2,
         OR(N390="", N390 &gt;= 'County Names to hide (2)'!$C$2)
      ),
      "Yes",
      "No"
   )
)</f>
        <v/>
      </c>
      <c r="P390" s="4"/>
      <c r="Q390" s="4"/>
      <c r="R390" s="4"/>
      <c r="S390" s="4"/>
      <c r="T390" s="77" t="str">
        <f>IF(Outcomes!M390="","",
   IF(AND(Outcomes!N390&lt;&gt;"",Outcomes!N390&lt;'County Names to hide (2)'!$C$2),0,
      ROUND((MIN(IF(Outcomes!N390="", 'County Names to hide (2)'!$D$2, Outcomes!N390),'County Names to hide (2)'!$D$2)-Outcomes!M390)/30,1)))</f>
        <v/>
      </c>
      <c r="U390" s="77" t="str">
        <f>IF(Outcomes!C390="", "", DATEDIF(Outcomes!C390, 'County Names to hide (2)'!$D$2, "m"))</f>
        <v/>
      </c>
      <c r="V390" s="77" t="str">
        <f>IF(OR(A390="", M390="", N390=""), "",
   IF(AND(
         N390 &gt;= 'County Names to hide (2)'!$C$2,
         N390 &lt;= 'County Names to hide (2)'!$D$2
      ),
      "Yes",
      "No"
   )
)</f>
        <v/>
      </c>
      <c r="W390" s="1"/>
      <c r="X390" s="1"/>
      <c r="Y390" s="1"/>
      <c r="Z390" s="1"/>
      <c r="AA390" s="1"/>
      <c r="AB390" s="1"/>
      <c r="AC390" s="1"/>
      <c r="AD390" s="1"/>
    </row>
    <row r="391" spans="1:30" x14ac:dyDescent="0.35">
      <c r="A391" s="1"/>
      <c r="B391" s="1"/>
      <c r="C391" s="1"/>
      <c r="D391" s="1"/>
      <c r="E391" s="1"/>
      <c r="F391" s="1"/>
      <c r="G391" s="1"/>
      <c r="H391" s="1"/>
      <c r="I391" s="1"/>
      <c r="J391" s="1"/>
      <c r="K391" s="1"/>
      <c r="L391" s="77" t="str">
        <f t="shared" si="6"/>
        <v>Yes</v>
      </c>
      <c r="M391" s="4"/>
      <c r="N391" s="4"/>
      <c r="O391" s="77" t="str">
        <f>IF(OR(A391="", M391=""), "",
   IF(AND(
         M391 &lt;= 'County Names to hide (2)'!$D$2,
         OR(N391="", N391 &gt;= 'County Names to hide (2)'!$C$2)
      ),
      "Yes",
      "No"
   )
)</f>
        <v/>
      </c>
      <c r="P391" s="4"/>
      <c r="Q391" s="4"/>
      <c r="R391" s="4"/>
      <c r="S391" s="4"/>
      <c r="T391" s="77" t="str">
        <f>IF(Outcomes!M391="","",
   IF(AND(Outcomes!N391&lt;&gt;"",Outcomes!N391&lt;'County Names to hide (2)'!$C$2),0,
      ROUND((MIN(IF(Outcomes!N391="", 'County Names to hide (2)'!$D$2, Outcomes!N391),'County Names to hide (2)'!$D$2)-Outcomes!M391)/30,1)))</f>
        <v/>
      </c>
      <c r="U391" s="77" t="str">
        <f>IF(Outcomes!C391="", "", DATEDIF(Outcomes!C391, 'County Names to hide (2)'!$D$2, "m"))</f>
        <v/>
      </c>
      <c r="V391" s="77" t="str">
        <f>IF(OR(A391="", M391="", N391=""), "",
   IF(AND(
         N391 &gt;= 'County Names to hide (2)'!$C$2,
         N391 &lt;= 'County Names to hide (2)'!$D$2
      ),
      "Yes",
      "No"
   )
)</f>
        <v/>
      </c>
      <c r="W391" s="1"/>
      <c r="X391" s="1"/>
      <c r="Y391" s="1"/>
      <c r="Z391" s="1"/>
      <c r="AA391" s="1"/>
      <c r="AB391" s="1"/>
      <c r="AC391" s="1"/>
      <c r="AD391" s="1"/>
    </row>
    <row r="392" spans="1:30" x14ac:dyDescent="0.35">
      <c r="A392" s="1"/>
      <c r="B392" s="1"/>
      <c r="C392" s="1"/>
      <c r="D392" s="1"/>
      <c r="E392" s="1"/>
      <c r="F392" s="1"/>
      <c r="G392" s="1"/>
      <c r="H392" s="1"/>
      <c r="I392" s="1"/>
      <c r="J392" s="1"/>
      <c r="K392" s="1"/>
      <c r="L392" s="77" t="str">
        <f t="shared" si="6"/>
        <v>Yes</v>
      </c>
      <c r="M392" s="4"/>
      <c r="N392" s="4"/>
      <c r="O392" s="77" t="str">
        <f>IF(OR(A392="", M392=""), "",
   IF(AND(
         M392 &lt;= 'County Names to hide (2)'!$D$2,
         OR(N392="", N392 &gt;= 'County Names to hide (2)'!$C$2)
      ),
      "Yes",
      "No"
   )
)</f>
        <v/>
      </c>
      <c r="P392" s="4"/>
      <c r="Q392" s="4"/>
      <c r="R392" s="4"/>
      <c r="S392" s="4"/>
      <c r="T392" s="77" t="str">
        <f>IF(Outcomes!M392="","",
   IF(AND(Outcomes!N392&lt;&gt;"",Outcomes!N392&lt;'County Names to hide (2)'!$C$2),0,
      ROUND((MIN(IF(Outcomes!N392="", 'County Names to hide (2)'!$D$2, Outcomes!N392),'County Names to hide (2)'!$D$2)-Outcomes!M392)/30,1)))</f>
        <v/>
      </c>
      <c r="U392" s="77" t="str">
        <f>IF(Outcomes!C392="", "", DATEDIF(Outcomes!C392, 'County Names to hide (2)'!$D$2, "m"))</f>
        <v/>
      </c>
      <c r="V392" s="77" t="str">
        <f>IF(OR(A392="", M392="", N392=""), "",
   IF(AND(
         N392 &gt;= 'County Names to hide (2)'!$C$2,
         N392 &lt;= 'County Names to hide (2)'!$D$2
      ),
      "Yes",
      "No"
   )
)</f>
        <v/>
      </c>
      <c r="W392" s="1"/>
      <c r="X392" s="1"/>
      <c r="Y392" s="1"/>
      <c r="Z392" s="1"/>
      <c r="AA392" s="1"/>
      <c r="AB392" s="1"/>
      <c r="AC392" s="1"/>
      <c r="AD392" s="1"/>
    </row>
    <row r="393" spans="1:30" x14ac:dyDescent="0.35">
      <c r="A393" s="1"/>
      <c r="B393" s="1"/>
      <c r="C393" s="1"/>
      <c r="D393" s="1"/>
      <c r="E393" s="1"/>
      <c r="F393" s="1"/>
      <c r="G393" s="1"/>
      <c r="H393" s="1"/>
      <c r="I393" s="1"/>
      <c r="J393" s="1"/>
      <c r="K393" s="1"/>
      <c r="L393" s="77" t="str">
        <f t="shared" si="6"/>
        <v>Yes</v>
      </c>
      <c r="M393" s="4"/>
      <c r="N393" s="4"/>
      <c r="O393" s="77" t="str">
        <f>IF(OR(A393="", M393=""), "",
   IF(AND(
         M393 &lt;= 'County Names to hide (2)'!$D$2,
         OR(N393="", N393 &gt;= 'County Names to hide (2)'!$C$2)
      ),
      "Yes",
      "No"
   )
)</f>
        <v/>
      </c>
      <c r="P393" s="4"/>
      <c r="Q393" s="4"/>
      <c r="R393" s="4"/>
      <c r="S393" s="4"/>
      <c r="T393" s="77" t="str">
        <f>IF(Outcomes!M393="","",
   IF(AND(Outcomes!N393&lt;&gt;"",Outcomes!N393&lt;'County Names to hide (2)'!$C$2),0,
      ROUND((MIN(IF(Outcomes!N393="", 'County Names to hide (2)'!$D$2, Outcomes!N393),'County Names to hide (2)'!$D$2)-Outcomes!M393)/30,1)))</f>
        <v/>
      </c>
      <c r="U393" s="77" t="str">
        <f>IF(Outcomes!C393="", "", DATEDIF(Outcomes!C393, 'County Names to hide (2)'!$D$2, "m"))</f>
        <v/>
      </c>
      <c r="V393" s="77" t="str">
        <f>IF(OR(A393="", M393="", N393=""), "",
   IF(AND(
         N393 &gt;= 'County Names to hide (2)'!$C$2,
         N393 &lt;= 'County Names to hide (2)'!$D$2
      ),
      "Yes",
      "No"
   )
)</f>
        <v/>
      </c>
      <c r="W393" s="1"/>
      <c r="X393" s="1"/>
      <c r="Y393" s="1"/>
      <c r="Z393" s="1"/>
      <c r="AA393" s="1"/>
      <c r="AB393" s="1"/>
      <c r="AC393" s="1"/>
      <c r="AD393" s="1"/>
    </row>
    <row r="394" spans="1:30" x14ac:dyDescent="0.35">
      <c r="A394" s="1"/>
      <c r="B394" s="1"/>
      <c r="C394" s="1"/>
      <c r="D394" s="1"/>
      <c r="E394" s="1"/>
      <c r="F394" s="1"/>
      <c r="G394" s="1"/>
      <c r="H394" s="1"/>
      <c r="I394" s="1"/>
      <c r="J394" s="1"/>
      <c r="K394" s="1"/>
      <c r="L394" s="77" t="str">
        <f t="shared" si="6"/>
        <v>Yes</v>
      </c>
      <c r="M394" s="4"/>
      <c r="N394" s="4"/>
      <c r="O394" s="77" t="str">
        <f>IF(OR(A394="", M394=""), "",
   IF(AND(
         M394 &lt;= 'County Names to hide (2)'!$D$2,
         OR(N394="", N394 &gt;= 'County Names to hide (2)'!$C$2)
      ),
      "Yes",
      "No"
   )
)</f>
        <v/>
      </c>
      <c r="P394" s="4"/>
      <c r="Q394" s="4"/>
      <c r="R394" s="4"/>
      <c r="S394" s="4"/>
      <c r="T394" s="77" t="str">
        <f>IF(Outcomes!M394="","",
   IF(AND(Outcomes!N394&lt;&gt;"",Outcomes!N394&lt;'County Names to hide (2)'!$C$2),0,
      ROUND((MIN(IF(Outcomes!N394="", 'County Names to hide (2)'!$D$2, Outcomes!N394),'County Names to hide (2)'!$D$2)-Outcomes!M394)/30,1)))</f>
        <v/>
      </c>
      <c r="U394" s="77" t="str">
        <f>IF(Outcomes!C394="", "", DATEDIF(Outcomes!C394, 'County Names to hide (2)'!$D$2, "m"))</f>
        <v/>
      </c>
      <c r="V394" s="77" t="str">
        <f>IF(OR(A394="", M394="", N394=""), "",
   IF(AND(
         N394 &gt;= 'County Names to hide (2)'!$C$2,
         N394 &lt;= 'County Names to hide (2)'!$D$2
      ),
      "Yes",
      "No"
   )
)</f>
        <v/>
      </c>
      <c r="W394" s="1"/>
      <c r="X394" s="1"/>
      <c r="Y394" s="1"/>
      <c r="Z394" s="1"/>
      <c r="AA394" s="1"/>
      <c r="AB394" s="1"/>
      <c r="AC394" s="1"/>
      <c r="AD394" s="1"/>
    </row>
    <row r="395" spans="1:30" x14ac:dyDescent="0.35">
      <c r="A395" s="1"/>
      <c r="B395" s="1"/>
      <c r="C395" s="1"/>
      <c r="D395" s="1"/>
      <c r="E395" s="1"/>
      <c r="F395" s="1"/>
      <c r="G395" s="1"/>
      <c r="H395" s="1"/>
      <c r="I395" s="1"/>
      <c r="J395" s="1"/>
      <c r="K395" s="1"/>
      <c r="L395" s="77" t="str">
        <f t="shared" si="6"/>
        <v>Yes</v>
      </c>
      <c r="M395" s="4"/>
      <c r="N395" s="4"/>
      <c r="O395" s="77" t="str">
        <f>IF(OR(A395="", M395=""), "",
   IF(AND(
         M395 &lt;= 'County Names to hide (2)'!$D$2,
         OR(N395="", N395 &gt;= 'County Names to hide (2)'!$C$2)
      ),
      "Yes",
      "No"
   )
)</f>
        <v/>
      </c>
      <c r="P395" s="4"/>
      <c r="Q395" s="4"/>
      <c r="R395" s="4"/>
      <c r="S395" s="4"/>
      <c r="T395" s="77" t="str">
        <f>IF(Outcomes!M395="","",
   IF(AND(Outcomes!N395&lt;&gt;"",Outcomes!N395&lt;'County Names to hide (2)'!$C$2),0,
      ROUND((MIN(IF(Outcomes!N395="", 'County Names to hide (2)'!$D$2, Outcomes!N395),'County Names to hide (2)'!$D$2)-Outcomes!M395)/30,1)))</f>
        <v/>
      </c>
      <c r="U395" s="77" t="str">
        <f>IF(Outcomes!C395="", "", DATEDIF(Outcomes!C395, 'County Names to hide (2)'!$D$2, "m"))</f>
        <v/>
      </c>
      <c r="V395" s="77" t="str">
        <f>IF(OR(A395="", M395="", N395=""), "",
   IF(AND(
         N395 &gt;= 'County Names to hide (2)'!$C$2,
         N395 &lt;= 'County Names to hide (2)'!$D$2
      ),
      "Yes",
      "No"
   )
)</f>
        <v/>
      </c>
      <c r="W395" s="1"/>
      <c r="X395" s="1"/>
      <c r="Y395" s="1"/>
      <c r="Z395" s="1"/>
      <c r="AA395" s="1"/>
      <c r="AB395" s="1"/>
      <c r="AC395" s="1"/>
      <c r="AD395" s="1"/>
    </row>
    <row r="396" spans="1:30" x14ac:dyDescent="0.35">
      <c r="A396" s="1"/>
      <c r="B396" s="1"/>
      <c r="C396" s="1"/>
      <c r="D396" s="1"/>
      <c r="E396" s="1"/>
      <c r="F396" s="1"/>
      <c r="G396" s="1"/>
      <c r="H396" s="1"/>
      <c r="I396" s="1"/>
      <c r="J396" s="1"/>
      <c r="K396" s="1"/>
      <c r="L396" s="77" t="str">
        <f t="shared" si="6"/>
        <v>Yes</v>
      </c>
      <c r="M396" s="4"/>
      <c r="N396" s="4"/>
      <c r="O396" s="77" t="str">
        <f>IF(OR(A396="", M396=""), "",
   IF(AND(
         M396 &lt;= 'County Names to hide (2)'!$D$2,
         OR(N396="", N396 &gt;= 'County Names to hide (2)'!$C$2)
      ),
      "Yes",
      "No"
   )
)</f>
        <v/>
      </c>
      <c r="P396" s="4"/>
      <c r="Q396" s="4"/>
      <c r="R396" s="4"/>
      <c r="S396" s="4"/>
      <c r="T396" s="77" t="str">
        <f>IF(Outcomes!M396="","",
   IF(AND(Outcomes!N396&lt;&gt;"",Outcomes!N396&lt;'County Names to hide (2)'!$C$2),0,
      ROUND((MIN(IF(Outcomes!N396="", 'County Names to hide (2)'!$D$2, Outcomes!N396),'County Names to hide (2)'!$D$2)-Outcomes!M396)/30,1)))</f>
        <v/>
      </c>
      <c r="U396" s="77" t="str">
        <f>IF(Outcomes!C396="", "", DATEDIF(Outcomes!C396, 'County Names to hide (2)'!$D$2, "m"))</f>
        <v/>
      </c>
      <c r="V396" s="77" t="str">
        <f>IF(OR(A396="", M396="", N396=""), "",
   IF(AND(
         N396 &gt;= 'County Names to hide (2)'!$C$2,
         N396 &lt;= 'County Names to hide (2)'!$D$2
      ),
      "Yes",
      "No"
   )
)</f>
        <v/>
      </c>
      <c r="W396" s="1"/>
      <c r="X396" s="1"/>
      <c r="Y396" s="1"/>
      <c r="Z396" s="1"/>
      <c r="AA396" s="1"/>
      <c r="AB396" s="1"/>
      <c r="AC396" s="1"/>
      <c r="AD396" s="1"/>
    </row>
    <row r="397" spans="1:30" x14ac:dyDescent="0.35">
      <c r="A397" s="1"/>
      <c r="B397" s="1"/>
      <c r="C397" s="1"/>
      <c r="D397" s="1"/>
      <c r="E397" s="1"/>
      <c r="F397" s="1"/>
      <c r="G397" s="1"/>
      <c r="H397" s="1"/>
      <c r="I397" s="1"/>
      <c r="J397" s="1"/>
      <c r="K397" s="1"/>
      <c r="L397" s="77" t="str">
        <f t="shared" si="6"/>
        <v>Yes</v>
      </c>
      <c r="M397" s="4"/>
      <c r="N397" s="4"/>
      <c r="O397" s="77" t="str">
        <f>IF(OR(A397="", M397=""), "",
   IF(AND(
         M397 &lt;= 'County Names to hide (2)'!$D$2,
         OR(N397="", N397 &gt;= 'County Names to hide (2)'!$C$2)
      ),
      "Yes",
      "No"
   )
)</f>
        <v/>
      </c>
      <c r="P397" s="4"/>
      <c r="Q397" s="4"/>
      <c r="R397" s="4"/>
      <c r="S397" s="4"/>
      <c r="T397" s="77" t="str">
        <f>IF(Outcomes!M397="","",
   IF(AND(Outcomes!N397&lt;&gt;"",Outcomes!N397&lt;'County Names to hide (2)'!$C$2),0,
      ROUND((MIN(IF(Outcomes!N397="", 'County Names to hide (2)'!$D$2, Outcomes!N397),'County Names to hide (2)'!$D$2)-Outcomes!M397)/30,1)))</f>
        <v/>
      </c>
      <c r="U397" s="77" t="str">
        <f>IF(Outcomes!C397="", "", DATEDIF(Outcomes!C397, 'County Names to hide (2)'!$D$2, "m"))</f>
        <v/>
      </c>
      <c r="V397" s="77" t="str">
        <f>IF(OR(A397="", M397="", N397=""), "",
   IF(AND(
         N397 &gt;= 'County Names to hide (2)'!$C$2,
         N397 &lt;= 'County Names to hide (2)'!$D$2
      ),
      "Yes",
      "No"
   )
)</f>
        <v/>
      </c>
      <c r="W397" s="1"/>
      <c r="X397" s="1"/>
      <c r="Y397" s="1"/>
      <c r="Z397" s="1"/>
      <c r="AA397" s="1"/>
      <c r="AB397" s="1"/>
      <c r="AC397" s="1"/>
      <c r="AD397" s="1"/>
    </row>
    <row r="398" spans="1:30" x14ac:dyDescent="0.35">
      <c r="A398" s="1"/>
      <c r="B398" s="1"/>
      <c r="C398" s="1"/>
      <c r="D398" s="1"/>
      <c r="E398" s="1"/>
      <c r="F398" s="1"/>
      <c r="G398" s="1"/>
      <c r="H398" s="1"/>
      <c r="I398" s="1"/>
      <c r="J398" s="1"/>
      <c r="K398" s="1"/>
      <c r="L398" s="77" t="str">
        <f t="shared" si="6"/>
        <v>Yes</v>
      </c>
      <c r="M398" s="4"/>
      <c r="N398" s="4"/>
      <c r="O398" s="77" t="str">
        <f>IF(OR(A398="", M398=""), "",
   IF(AND(
         M398 &lt;= 'County Names to hide (2)'!$D$2,
         OR(N398="", N398 &gt;= 'County Names to hide (2)'!$C$2)
      ),
      "Yes",
      "No"
   )
)</f>
        <v/>
      </c>
      <c r="P398" s="4"/>
      <c r="Q398" s="4"/>
      <c r="R398" s="4"/>
      <c r="S398" s="4"/>
      <c r="T398" s="77" t="str">
        <f>IF(Outcomes!M398="","",
   IF(AND(Outcomes!N398&lt;&gt;"",Outcomes!N398&lt;'County Names to hide (2)'!$C$2),0,
      ROUND((MIN(IF(Outcomes!N398="", 'County Names to hide (2)'!$D$2, Outcomes!N398),'County Names to hide (2)'!$D$2)-Outcomes!M398)/30,1)))</f>
        <v/>
      </c>
      <c r="U398" s="77" t="str">
        <f>IF(Outcomes!C398="", "", DATEDIF(Outcomes!C398, 'County Names to hide (2)'!$D$2, "m"))</f>
        <v/>
      </c>
      <c r="V398" s="77" t="str">
        <f>IF(OR(A398="", M398="", N398=""), "",
   IF(AND(
         N398 &gt;= 'County Names to hide (2)'!$C$2,
         N398 &lt;= 'County Names to hide (2)'!$D$2
      ),
      "Yes",
      "No"
   )
)</f>
        <v/>
      </c>
      <c r="W398" s="1"/>
      <c r="X398" s="1"/>
      <c r="Y398" s="1"/>
      <c r="Z398" s="1"/>
      <c r="AA398" s="1"/>
      <c r="AB398" s="1"/>
      <c r="AC398" s="1"/>
      <c r="AD398" s="1"/>
    </row>
    <row r="399" spans="1:30" x14ac:dyDescent="0.35">
      <c r="A399" s="1"/>
      <c r="B399" s="1"/>
      <c r="C399" s="1"/>
      <c r="D399" s="1"/>
      <c r="E399" s="1"/>
      <c r="F399" s="1"/>
      <c r="G399" s="1"/>
      <c r="H399" s="1"/>
      <c r="I399" s="1"/>
      <c r="J399" s="1"/>
      <c r="K399" s="1"/>
      <c r="L399" s="77" t="str">
        <f t="shared" si="6"/>
        <v>Yes</v>
      </c>
      <c r="M399" s="4"/>
      <c r="N399" s="4"/>
      <c r="O399" s="77" t="str">
        <f>IF(OR(A399="", M399=""), "",
   IF(AND(
         M399 &lt;= 'County Names to hide (2)'!$D$2,
         OR(N399="", N399 &gt;= 'County Names to hide (2)'!$C$2)
      ),
      "Yes",
      "No"
   )
)</f>
        <v/>
      </c>
      <c r="P399" s="4"/>
      <c r="Q399" s="4"/>
      <c r="R399" s="4"/>
      <c r="S399" s="4"/>
      <c r="T399" s="77" t="str">
        <f>IF(Outcomes!M399="","",
   IF(AND(Outcomes!N399&lt;&gt;"",Outcomes!N399&lt;'County Names to hide (2)'!$C$2),0,
      ROUND((MIN(IF(Outcomes!N399="", 'County Names to hide (2)'!$D$2, Outcomes!N399),'County Names to hide (2)'!$D$2)-Outcomes!M399)/30,1)))</f>
        <v/>
      </c>
      <c r="U399" s="77" t="str">
        <f>IF(Outcomes!C399="", "", DATEDIF(Outcomes!C399, 'County Names to hide (2)'!$D$2, "m"))</f>
        <v/>
      </c>
      <c r="V399" s="77" t="str">
        <f>IF(OR(A399="", M399="", N399=""), "",
   IF(AND(
         N399 &gt;= 'County Names to hide (2)'!$C$2,
         N399 &lt;= 'County Names to hide (2)'!$D$2
      ),
      "Yes",
      "No"
   )
)</f>
        <v/>
      </c>
      <c r="W399" s="1"/>
      <c r="X399" s="1"/>
      <c r="Y399" s="1"/>
      <c r="Z399" s="1"/>
      <c r="AA399" s="1"/>
      <c r="AB399" s="1"/>
      <c r="AC399" s="1"/>
      <c r="AD399" s="1"/>
    </row>
    <row r="400" spans="1:30" x14ac:dyDescent="0.35">
      <c r="A400" s="1"/>
      <c r="B400" s="1"/>
      <c r="C400" s="1"/>
      <c r="D400" s="1"/>
      <c r="E400" s="1"/>
      <c r="F400" s="1"/>
      <c r="G400" s="1"/>
      <c r="H400" s="1"/>
      <c r="I400" s="1"/>
      <c r="J400" s="1"/>
      <c r="K400" s="1"/>
      <c r="L400" s="77" t="str">
        <f t="shared" si="6"/>
        <v>Yes</v>
      </c>
      <c r="M400" s="4"/>
      <c r="N400" s="4"/>
      <c r="O400" s="77" t="str">
        <f>IF(OR(A400="", M400=""), "",
   IF(AND(
         M400 &lt;= 'County Names to hide (2)'!$D$2,
         OR(N400="", N400 &gt;= 'County Names to hide (2)'!$C$2)
      ),
      "Yes",
      "No"
   )
)</f>
        <v/>
      </c>
      <c r="P400" s="4"/>
      <c r="Q400" s="4"/>
      <c r="R400" s="4"/>
      <c r="S400" s="4"/>
      <c r="T400" s="77" t="str">
        <f>IF(Outcomes!M400="","",
   IF(AND(Outcomes!N400&lt;&gt;"",Outcomes!N400&lt;'County Names to hide (2)'!$C$2),0,
      ROUND((MIN(IF(Outcomes!N400="", 'County Names to hide (2)'!$D$2, Outcomes!N400),'County Names to hide (2)'!$D$2)-Outcomes!M400)/30,1)))</f>
        <v/>
      </c>
      <c r="U400" s="77" t="str">
        <f>IF(Outcomes!C400="", "", DATEDIF(Outcomes!C400, 'County Names to hide (2)'!$D$2, "m"))</f>
        <v/>
      </c>
      <c r="V400" s="77" t="str">
        <f>IF(OR(A400="", M400="", N400=""), "",
   IF(AND(
         N400 &gt;= 'County Names to hide (2)'!$C$2,
         N400 &lt;= 'County Names to hide (2)'!$D$2
      ),
      "Yes",
      "No"
   )
)</f>
        <v/>
      </c>
      <c r="W400" s="1"/>
      <c r="X400" s="1"/>
      <c r="Y400" s="1"/>
      <c r="Z400" s="1"/>
      <c r="AA400" s="1"/>
      <c r="AB400" s="1"/>
      <c r="AC400" s="1"/>
      <c r="AD400" s="1"/>
    </row>
    <row r="401" spans="1:30" x14ac:dyDescent="0.35">
      <c r="A401" s="1"/>
      <c r="B401" s="1"/>
      <c r="C401" s="1"/>
      <c r="D401" s="1"/>
      <c r="E401" s="1"/>
      <c r="F401" s="1"/>
      <c r="G401" s="1"/>
      <c r="H401" s="1"/>
      <c r="I401" s="1"/>
      <c r="J401" s="1"/>
      <c r="K401" s="1"/>
      <c r="L401" s="77" t="str">
        <f t="shared" si="6"/>
        <v>Yes</v>
      </c>
      <c r="M401" s="4"/>
      <c r="N401" s="4"/>
      <c r="O401" s="77" t="str">
        <f>IF(OR(A401="", M401=""), "",
   IF(AND(
         M401 &lt;= 'County Names to hide (2)'!$D$2,
         OR(N401="", N401 &gt;= 'County Names to hide (2)'!$C$2)
      ),
      "Yes",
      "No"
   )
)</f>
        <v/>
      </c>
      <c r="P401" s="4"/>
      <c r="Q401" s="4"/>
      <c r="R401" s="4"/>
      <c r="S401" s="4"/>
      <c r="T401" s="77" t="str">
        <f>IF(Outcomes!M401="","",
   IF(AND(Outcomes!N401&lt;&gt;"",Outcomes!N401&lt;'County Names to hide (2)'!$C$2),0,
      ROUND((MIN(IF(Outcomes!N401="", 'County Names to hide (2)'!$D$2, Outcomes!N401),'County Names to hide (2)'!$D$2)-Outcomes!M401)/30,1)))</f>
        <v/>
      </c>
      <c r="U401" s="77" t="str">
        <f>IF(Outcomes!C401="", "", DATEDIF(Outcomes!C401, 'County Names to hide (2)'!$D$2, "m"))</f>
        <v/>
      </c>
      <c r="V401" s="77" t="str">
        <f>IF(OR(A401="", M401="", N401=""), "",
   IF(AND(
         N401 &gt;= 'County Names to hide (2)'!$C$2,
         N401 &lt;= 'County Names to hide (2)'!$D$2
      ),
      "Yes",
      "No"
   )
)</f>
        <v/>
      </c>
      <c r="W401" s="1"/>
      <c r="X401" s="1"/>
      <c r="Y401" s="1"/>
      <c r="Z401" s="1"/>
      <c r="AA401" s="1"/>
      <c r="AB401" s="1"/>
      <c r="AC401" s="1"/>
      <c r="AD401" s="1"/>
    </row>
    <row r="402" spans="1:30" x14ac:dyDescent="0.35">
      <c r="A402" s="1"/>
      <c r="B402" s="1"/>
      <c r="C402" s="1"/>
      <c r="D402" s="1"/>
      <c r="E402" s="1"/>
      <c r="F402" s="1"/>
      <c r="G402" s="1"/>
      <c r="H402" s="1"/>
      <c r="I402" s="1"/>
      <c r="J402" s="1"/>
      <c r="K402" s="1"/>
      <c r="L402" s="77" t="str">
        <f t="shared" si="6"/>
        <v>Yes</v>
      </c>
      <c r="M402" s="4"/>
      <c r="N402" s="4"/>
      <c r="O402" s="77" t="str">
        <f>IF(OR(A402="", M402=""), "",
   IF(AND(
         M402 &lt;= 'County Names to hide (2)'!$D$2,
         OR(N402="", N402 &gt;= 'County Names to hide (2)'!$C$2)
      ),
      "Yes",
      "No"
   )
)</f>
        <v/>
      </c>
      <c r="P402" s="4"/>
      <c r="Q402" s="4"/>
      <c r="R402" s="4"/>
      <c r="S402" s="4"/>
      <c r="T402" s="77" t="str">
        <f>IF(Outcomes!M402="","",
   IF(AND(Outcomes!N402&lt;&gt;"",Outcomes!N402&lt;'County Names to hide (2)'!$C$2),0,
      ROUND((MIN(IF(Outcomes!N402="", 'County Names to hide (2)'!$D$2, Outcomes!N402),'County Names to hide (2)'!$D$2)-Outcomes!M402)/30,1)))</f>
        <v/>
      </c>
      <c r="U402" s="77" t="str">
        <f>IF(Outcomes!C402="", "", DATEDIF(Outcomes!C402, 'County Names to hide (2)'!$D$2, "m"))</f>
        <v/>
      </c>
      <c r="V402" s="77" t="str">
        <f>IF(OR(A402="", M402="", N402=""), "",
   IF(AND(
         N402 &gt;= 'County Names to hide (2)'!$C$2,
         N402 &lt;= 'County Names to hide (2)'!$D$2
      ),
      "Yes",
      "No"
   )
)</f>
        <v/>
      </c>
      <c r="W402" s="1"/>
      <c r="X402" s="1"/>
      <c r="Y402" s="1"/>
      <c r="Z402" s="1"/>
      <c r="AA402" s="1"/>
      <c r="AB402" s="1"/>
      <c r="AC402" s="1"/>
      <c r="AD402" s="1"/>
    </row>
    <row r="403" spans="1:30" x14ac:dyDescent="0.35">
      <c r="A403" s="1"/>
      <c r="B403" s="1"/>
      <c r="C403" s="1"/>
      <c r="D403" s="1"/>
      <c r="E403" s="1"/>
      <c r="F403" s="1"/>
      <c r="G403" s="1"/>
      <c r="H403" s="1"/>
      <c r="I403" s="1"/>
      <c r="J403" s="1"/>
      <c r="K403" s="1"/>
      <c r="L403" s="77" t="str">
        <f t="shared" si="6"/>
        <v>Yes</v>
      </c>
      <c r="M403" s="4"/>
      <c r="N403" s="4"/>
      <c r="O403" s="77" t="str">
        <f>IF(OR(A403="", M403=""), "",
   IF(AND(
         M403 &lt;= 'County Names to hide (2)'!$D$2,
         OR(N403="", N403 &gt;= 'County Names to hide (2)'!$C$2)
      ),
      "Yes",
      "No"
   )
)</f>
        <v/>
      </c>
      <c r="P403" s="4"/>
      <c r="Q403" s="4"/>
      <c r="R403" s="4"/>
      <c r="S403" s="4"/>
      <c r="T403" s="77" t="str">
        <f>IF(Outcomes!M403="","",
   IF(AND(Outcomes!N403&lt;&gt;"",Outcomes!N403&lt;'County Names to hide (2)'!$C$2),0,
      ROUND((MIN(IF(Outcomes!N403="", 'County Names to hide (2)'!$D$2, Outcomes!N403),'County Names to hide (2)'!$D$2)-Outcomes!M403)/30,1)))</f>
        <v/>
      </c>
      <c r="U403" s="77" t="str">
        <f>IF(Outcomes!C403="", "", DATEDIF(Outcomes!C403, 'County Names to hide (2)'!$D$2, "m"))</f>
        <v/>
      </c>
      <c r="V403" s="77" t="str">
        <f>IF(OR(A403="", M403="", N403=""), "",
   IF(AND(
         N403 &gt;= 'County Names to hide (2)'!$C$2,
         N403 &lt;= 'County Names to hide (2)'!$D$2
      ),
      "Yes",
      "No"
   )
)</f>
        <v/>
      </c>
      <c r="W403" s="1"/>
      <c r="X403" s="1"/>
      <c r="Y403" s="1"/>
      <c r="Z403" s="1"/>
      <c r="AA403" s="1"/>
      <c r="AB403" s="1"/>
      <c r="AC403" s="1"/>
      <c r="AD403" s="1"/>
    </row>
    <row r="404" spans="1:30" x14ac:dyDescent="0.35">
      <c r="A404" s="1"/>
      <c r="B404" s="1"/>
      <c r="C404" s="1"/>
      <c r="D404" s="1"/>
      <c r="E404" s="1"/>
      <c r="F404" s="1"/>
      <c r="G404" s="1"/>
      <c r="H404" s="1"/>
      <c r="I404" s="1"/>
      <c r="J404" s="1"/>
      <c r="K404" s="1"/>
      <c r="L404" s="77" t="str">
        <f t="shared" si="6"/>
        <v>Yes</v>
      </c>
      <c r="M404" s="4"/>
      <c r="N404" s="4"/>
      <c r="O404" s="77" t="str">
        <f>IF(OR(A404="", M404=""), "",
   IF(AND(
         M404 &lt;= 'County Names to hide (2)'!$D$2,
         OR(N404="", N404 &gt;= 'County Names to hide (2)'!$C$2)
      ),
      "Yes",
      "No"
   )
)</f>
        <v/>
      </c>
      <c r="P404" s="4"/>
      <c r="Q404" s="4"/>
      <c r="R404" s="4"/>
      <c r="S404" s="4"/>
      <c r="T404" s="77" t="str">
        <f>IF(Outcomes!M404="","",
   IF(AND(Outcomes!N404&lt;&gt;"",Outcomes!N404&lt;'County Names to hide (2)'!$C$2),0,
      ROUND((MIN(IF(Outcomes!N404="", 'County Names to hide (2)'!$D$2, Outcomes!N404),'County Names to hide (2)'!$D$2)-Outcomes!M404)/30,1)))</f>
        <v/>
      </c>
      <c r="U404" s="77" t="str">
        <f>IF(Outcomes!C404="", "", DATEDIF(Outcomes!C404, 'County Names to hide (2)'!$D$2, "m"))</f>
        <v/>
      </c>
      <c r="V404" s="77" t="str">
        <f>IF(OR(A404="", M404="", N404=""), "",
   IF(AND(
         N404 &gt;= 'County Names to hide (2)'!$C$2,
         N404 &lt;= 'County Names to hide (2)'!$D$2
      ),
      "Yes",
      "No"
   )
)</f>
        <v/>
      </c>
      <c r="W404" s="1"/>
      <c r="X404" s="1"/>
      <c r="Y404" s="1"/>
      <c r="Z404" s="1"/>
      <c r="AA404" s="1"/>
      <c r="AB404" s="1"/>
      <c r="AC404" s="1"/>
      <c r="AD404" s="1"/>
    </row>
    <row r="405" spans="1:30" x14ac:dyDescent="0.35">
      <c r="A405" s="1"/>
      <c r="B405" s="1"/>
      <c r="C405" s="1"/>
      <c r="D405" s="1"/>
      <c r="E405" s="1"/>
      <c r="F405" s="1"/>
      <c r="G405" s="1"/>
      <c r="H405" s="1"/>
      <c r="I405" s="1"/>
      <c r="J405" s="1"/>
      <c r="K405" s="1"/>
      <c r="L405" s="77" t="str">
        <f t="shared" si="6"/>
        <v>Yes</v>
      </c>
      <c r="M405" s="4"/>
      <c r="N405" s="4"/>
      <c r="O405" s="77" t="str">
        <f>IF(OR(A405="", M405=""), "",
   IF(AND(
         M405 &lt;= 'County Names to hide (2)'!$D$2,
         OR(N405="", N405 &gt;= 'County Names to hide (2)'!$C$2)
      ),
      "Yes",
      "No"
   )
)</f>
        <v/>
      </c>
      <c r="P405" s="4"/>
      <c r="Q405" s="4"/>
      <c r="R405" s="4"/>
      <c r="S405" s="4"/>
      <c r="T405" s="77" t="str">
        <f>IF(Outcomes!M405="","",
   IF(AND(Outcomes!N405&lt;&gt;"",Outcomes!N405&lt;'County Names to hide (2)'!$C$2),0,
      ROUND((MIN(IF(Outcomes!N405="", 'County Names to hide (2)'!$D$2, Outcomes!N405),'County Names to hide (2)'!$D$2)-Outcomes!M405)/30,1)))</f>
        <v/>
      </c>
      <c r="U405" s="77" t="str">
        <f>IF(Outcomes!C405="", "", DATEDIF(Outcomes!C405, 'County Names to hide (2)'!$D$2, "m"))</f>
        <v/>
      </c>
      <c r="V405" s="77" t="str">
        <f>IF(OR(A405="", M405="", N405=""), "",
   IF(AND(
         N405 &gt;= 'County Names to hide (2)'!$C$2,
         N405 &lt;= 'County Names to hide (2)'!$D$2
      ),
      "Yes",
      "No"
   )
)</f>
        <v/>
      </c>
      <c r="W405" s="1"/>
      <c r="X405" s="1"/>
      <c r="Y405" s="1"/>
      <c r="Z405" s="1"/>
      <c r="AA405" s="1"/>
      <c r="AB405" s="1"/>
      <c r="AC405" s="1"/>
      <c r="AD405" s="1"/>
    </row>
    <row r="406" spans="1:30" x14ac:dyDescent="0.35">
      <c r="A406" s="1"/>
      <c r="B406" s="1"/>
      <c r="C406" s="1"/>
      <c r="D406" s="1"/>
      <c r="E406" s="1"/>
      <c r="F406" s="1"/>
      <c r="G406" s="1"/>
      <c r="H406" s="1"/>
      <c r="I406" s="1"/>
      <c r="J406" s="1"/>
      <c r="K406" s="1"/>
      <c r="L406" s="77" t="str">
        <f t="shared" si="6"/>
        <v>Yes</v>
      </c>
      <c r="M406" s="4"/>
      <c r="N406" s="4"/>
      <c r="O406" s="77" t="str">
        <f>IF(OR(A406="", M406=""), "",
   IF(AND(
         M406 &lt;= 'County Names to hide (2)'!$D$2,
         OR(N406="", N406 &gt;= 'County Names to hide (2)'!$C$2)
      ),
      "Yes",
      "No"
   )
)</f>
        <v/>
      </c>
      <c r="P406" s="4"/>
      <c r="Q406" s="4"/>
      <c r="R406" s="4"/>
      <c r="S406" s="4"/>
      <c r="T406" s="77" t="str">
        <f>IF(Outcomes!M406="","",
   IF(AND(Outcomes!N406&lt;&gt;"",Outcomes!N406&lt;'County Names to hide (2)'!$C$2),0,
      ROUND((MIN(IF(Outcomes!N406="", 'County Names to hide (2)'!$D$2, Outcomes!N406),'County Names to hide (2)'!$D$2)-Outcomes!M406)/30,1)))</f>
        <v/>
      </c>
      <c r="U406" s="77" t="str">
        <f>IF(Outcomes!C406="", "", DATEDIF(Outcomes!C406, 'County Names to hide (2)'!$D$2, "m"))</f>
        <v/>
      </c>
      <c r="V406" s="77" t="str">
        <f>IF(OR(A406="", M406="", N406=""), "",
   IF(AND(
         N406 &gt;= 'County Names to hide (2)'!$C$2,
         N406 &lt;= 'County Names to hide (2)'!$D$2
      ),
      "Yes",
      "No"
   )
)</f>
        <v/>
      </c>
      <c r="W406" s="1"/>
      <c r="X406" s="1"/>
      <c r="Y406" s="1"/>
      <c r="Z406" s="1"/>
      <c r="AA406" s="1"/>
      <c r="AB406" s="1"/>
      <c r="AC406" s="1"/>
      <c r="AD406" s="1"/>
    </row>
    <row r="407" spans="1:30" x14ac:dyDescent="0.35">
      <c r="A407" s="1"/>
      <c r="B407" s="1"/>
      <c r="C407" s="1"/>
      <c r="D407" s="1"/>
      <c r="E407" s="1"/>
      <c r="F407" s="1"/>
      <c r="G407" s="1"/>
      <c r="H407" s="1"/>
      <c r="I407" s="1"/>
      <c r="J407" s="1"/>
      <c r="K407" s="1"/>
      <c r="L407" s="77" t="str">
        <f t="shared" si="6"/>
        <v>Yes</v>
      </c>
      <c r="M407" s="4"/>
      <c r="N407" s="4"/>
      <c r="O407" s="77" t="str">
        <f>IF(OR(A407="", M407=""), "",
   IF(AND(
         M407 &lt;= 'County Names to hide (2)'!$D$2,
         OR(N407="", N407 &gt;= 'County Names to hide (2)'!$C$2)
      ),
      "Yes",
      "No"
   )
)</f>
        <v/>
      </c>
      <c r="P407" s="4"/>
      <c r="Q407" s="4"/>
      <c r="R407" s="4"/>
      <c r="S407" s="4"/>
      <c r="T407" s="77" t="str">
        <f>IF(Outcomes!M407="","",
   IF(AND(Outcomes!N407&lt;&gt;"",Outcomes!N407&lt;'County Names to hide (2)'!$C$2),0,
      ROUND((MIN(IF(Outcomes!N407="", 'County Names to hide (2)'!$D$2, Outcomes!N407),'County Names to hide (2)'!$D$2)-Outcomes!M407)/30,1)))</f>
        <v/>
      </c>
      <c r="U407" s="77" t="str">
        <f>IF(Outcomes!C407="", "", DATEDIF(Outcomes!C407, 'County Names to hide (2)'!$D$2, "m"))</f>
        <v/>
      </c>
      <c r="V407" s="77" t="str">
        <f>IF(OR(A407="", M407="", N407=""), "",
   IF(AND(
         N407 &gt;= 'County Names to hide (2)'!$C$2,
         N407 &lt;= 'County Names to hide (2)'!$D$2
      ),
      "Yes",
      "No"
   )
)</f>
        <v/>
      </c>
      <c r="W407" s="1"/>
      <c r="X407" s="1"/>
      <c r="Y407" s="1"/>
      <c r="Z407" s="1"/>
      <c r="AA407" s="1"/>
      <c r="AB407" s="1"/>
      <c r="AC407" s="1"/>
      <c r="AD407" s="1"/>
    </row>
    <row r="408" spans="1:30" x14ac:dyDescent="0.35">
      <c r="A408" s="1"/>
      <c r="B408" s="1"/>
      <c r="C408" s="1"/>
      <c r="D408" s="1"/>
      <c r="E408" s="1"/>
      <c r="F408" s="1"/>
      <c r="G408" s="1"/>
      <c r="H408" s="1"/>
      <c r="I408" s="1"/>
      <c r="J408" s="1"/>
      <c r="K408" s="1"/>
      <c r="L408" s="77" t="str">
        <f t="shared" si="6"/>
        <v>Yes</v>
      </c>
      <c r="M408" s="4"/>
      <c r="N408" s="4"/>
      <c r="O408" s="77" t="str">
        <f>IF(OR(A408="", M408=""), "",
   IF(AND(
         M408 &lt;= 'County Names to hide (2)'!$D$2,
         OR(N408="", N408 &gt;= 'County Names to hide (2)'!$C$2)
      ),
      "Yes",
      "No"
   )
)</f>
        <v/>
      </c>
      <c r="P408" s="4"/>
      <c r="Q408" s="4"/>
      <c r="R408" s="4"/>
      <c r="S408" s="4"/>
      <c r="T408" s="77" t="str">
        <f>IF(Outcomes!M408="","",
   IF(AND(Outcomes!N408&lt;&gt;"",Outcomes!N408&lt;'County Names to hide (2)'!$C$2),0,
      ROUND((MIN(IF(Outcomes!N408="", 'County Names to hide (2)'!$D$2, Outcomes!N408),'County Names to hide (2)'!$D$2)-Outcomes!M408)/30,1)))</f>
        <v/>
      </c>
      <c r="U408" s="77" t="str">
        <f>IF(Outcomes!C408="", "", DATEDIF(Outcomes!C408, 'County Names to hide (2)'!$D$2, "m"))</f>
        <v/>
      </c>
      <c r="V408" s="77" t="str">
        <f>IF(OR(A408="", M408="", N408=""), "",
   IF(AND(
         N408 &gt;= 'County Names to hide (2)'!$C$2,
         N408 &lt;= 'County Names to hide (2)'!$D$2
      ),
      "Yes",
      "No"
   )
)</f>
        <v/>
      </c>
      <c r="W408" s="1"/>
      <c r="X408" s="1"/>
      <c r="Y408" s="1"/>
      <c r="Z408" s="1"/>
      <c r="AA408" s="1"/>
      <c r="AB408" s="1"/>
      <c r="AC408" s="1"/>
      <c r="AD408" s="1"/>
    </row>
    <row r="409" spans="1:30" x14ac:dyDescent="0.35">
      <c r="A409" s="1"/>
      <c r="B409" s="1"/>
      <c r="C409" s="1"/>
      <c r="D409" s="1"/>
      <c r="E409" s="1"/>
      <c r="F409" s="1"/>
      <c r="G409" s="1"/>
      <c r="H409" s="1"/>
      <c r="I409" s="1"/>
      <c r="J409" s="1"/>
      <c r="K409" s="1"/>
      <c r="L409" s="77" t="str">
        <f t="shared" si="6"/>
        <v>Yes</v>
      </c>
      <c r="M409" s="4"/>
      <c r="N409" s="4"/>
      <c r="O409" s="77" t="str">
        <f>IF(OR(A409="", M409=""), "",
   IF(AND(
         M409 &lt;= 'County Names to hide (2)'!$D$2,
         OR(N409="", N409 &gt;= 'County Names to hide (2)'!$C$2)
      ),
      "Yes",
      "No"
   )
)</f>
        <v/>
      </c>
      <c r="P409" s="4"/>
      <c r="Q409" s="4"/>
      <c r="R409" s="4"/>
      <c r="S409" s="4"/>
      <c r="T409" s="77" t="str">
        <f>IF(Outcomes!M409="","",
   IF(AND(Outcomes!N409&lt;&gt;"",Outcomes!N409&lt;'County Names to hide (2)'!$C$2),0,
      ROUND((MIN(IF(Outcomes!N409="", 'County Names to hide (2)'!$D$2, Outcomes!N409),'County Names to hide (2)'!$D$2)-Outcomes!M409)/30,1)))</f>
        <v/>
      </c>
      <c r="U409" s="77" t="str">
        <f>IF(Outcomes!C409="", "", DATEDIF(Outcomes!C409, 'County Names to hide (2)'!$D$2, "m"))</f>
        <v/>
      </c>
      <c r="V409" s="77" t="str">
        <f>IF(OR(A409="", M409="", N409=""), "",
   IF(AND(
         N409 &gt;= 'County Names to hide (2)'!$C$2,
         N409 &lt;= 'County Names to hide (2)'!$D$2
      ),
      "Yes",
      "No"
   )
)</f>
        <v/>
      </c>
      <c r="W409" s="1"/>
      <c r="X409" s="1"/>
      <c r="Y409" s="1"/>
      <c r="Z409" s="1"/>
      <c r="AA409" s="1"/>
      <c r="AB409" s="1"/>
      <c r="AC409" s="1"/>
      <c r="AD409" s="1"/>
    </row>
    <row r="410" spans="1:30" x14ac:dyDescent="0.35">
      <c r="A410" s="1"/>
      <c r="B410" s="1"/>
      <c r="C410" s="1"/>
      <c r="D410" s="1"/>
      <c r="E410" s="1"/>
      <c r="F410" s="1"/>
      <c r="G410" s="1"/>
      <c r="H410" s="1"/>
      <c r="I410" s="1"/>
      <c r="J410" s="1"/>
      <c r="K410" s="1"/>
      <c r="L410" s="77" t="str">
        <f t="shared" si="6"/>
        <v>Yes</v>
      </c>
      <c r="M410" s="4"/>
      <c r="N410" s="4"/>
      <c r="O410" s="77" t="str">
        <f>IF(OR(A410="", M410=""), "",
   IF(AND(
         M410 &lt;= 'County Names to hide (2)'!$D$2,
         OR(N410="", N410 &gt;= 'County Names to hide (2)'!$C$2)
      ),
      "Yes",
      "No"
   )
)</f>
        <v/>
      </c>
      <c r="P410" s="4"/>
      <c r="Q410" s="4"/>
      <c r="R410" s="4"/>
      <c r="S410" s="4"/>
      <c r="T410" s="77" t="str">
        <f>IF(Outcomes!M410="","",
   IF(AND(Outcomes!N410&lt;&gt;"",Outcomes!N410&lt;'County Names to hide (2)'!$C$2),0,
      ROUND((MIN(IF(Outcomes!N410="", 'County Names to hide (2)'!$D$2, Outcomes!N410),'County Names to hide (2)'!$D$2)-Outcomes!M410)/30,1)))</f>
        <v/>
      </c>
      <c r="U410" s="77" t="str">
        <f>IF(Outcomes!C410="", "", DATEDIF(Outcomes!C410, 'County Names to hide (2)'!$D$2, "m"))</f>
        <v/>
      </c>
      <c r="V410" s="77" t="str">
        <f>IF(OR(A410="", M410="", N410=""), "",
   IF(AND(
         N410 &gt;= 'County Names to hide (2)'!$C$2,
         N410 &lt;= 'County Names to hide (2)'!$D$2
      ),
      "Yes",
      "No"
   )
)</f>
        <v/>
      </c>
      <c r="W410" s="1"/>
      <c r="X410" s="1"/>
      <c r="Y410" s="1"/>
      <c r="Z410" s="1"/>
      <c r="AA410" s="1"/>
      <c r="AB410" s="1"/>
      <c r="AC410" s="1"/>
      <c r="AD410" s="1"/>
    </row>
    <row r="411" spans="1:30" x14ac:dyDescent="0.35">
      <c r="A411" s="1"/>
      <c r="B411" s="1"/>
      <c r="C411" s="1"/>
      <c r="D411" s="1"/>
      <c r="E411" s="1"/>
      <c r="F411" s="1"/>
      <c r="G411" s="1"/>
      <c r="H411" s="1"/>
      <c r="I411" s="1"/>
      <c r="J411" s="1"/>
      <c r="K411" s="1"/>
      <c r="L411" s="77" t="str">
        <f t="shared" si="6"/>
        <v>Yes</v>
      </c>
      <c r="M411" s="4"/>
      <c r="N411" s="4"/>
      <c r="O411" s="77" t="str">
        <f>IF(OR(A411="", M411=""), "",
   IF(AND(
         M411 &lt;= 'County Names to hide (2)'!$D$2,
         OR(N411="", N411 &gt;= 'County Names to hide (2)'!$C$2)
      ),
      "Yes",
      "No"
   )
)</f>
        <v/>
      </c>
      <c r="P411" s="4"/>
      <c r="Q411" s="4"/>
      <c r="R411" s="4"/>
      <c r="S411" s="4"/>
      <c r="T411" s="77" t="str">
        <f>IF(Outcomes!M411="","",
   IF(AND(Outcomes!N411&lt;&gt;"",Outcomes!N411&lt;'County Names to hide (2)'!$C$2),0,
      ROUND((MIN(IF(Outcomes!N411="", 'County Names to hide (2)'!$D$2, Outcomes!N411),'County Names to hide (2)'!$D$2)-Outcomes!M411)/30,1)))</f>
        <v/>
      </c>
      <c r="U411" s="77" t="str">
        <f>IF(Outcomes!C411="", "", DATEDIF(Outcomes!C411, 'County Names to hide (2)'!$D$2, "m"))</f>
        <v/>
      </c>
      <c r="V411" s="77" t="str">
        <f>IF(OR(A411="", M411="", N411=""), "",
   IF(AND(
         N411 &gt;= 'County Names to hide (2)'!$C$2,
         N411 &lt;= 'County Names to hide (2)'!$D$2
      ),
      "Yes",
      "No"
   )
)</f>
        <v/>
      </c>
      <c r="W411" s="1"/>
      <c r="X411" s="1"/>
      <c r="Y411" s="1"/>
      <c r="Z411" s="1"/>
      <c r="AA411" s="1"/>
      <c r="AB411" s="1"/>
      <c r="AC411" s="1"/>
      <c r="AD411" s="1"/>
    </row>
    <row r="412" spans="1:30" x14ac:dyDescent="0.35">
      <c r="A412" s="1"/>
      <c r="B412" s="1"/>
      <c r="C412" s="1"/>
      <c r="D412" s="1"/>
      <c r="E412" s="1"/>
      <c r="F412" s="1"/>
      <c r="G412" s="1"/>
      <c r="H412" s="1"/>
      <c r="I412" s="1"/>
      <c r="J412" s="1"/>
      <c r="K412" s="1"/>
      <c r="L412" s="77" t="str">
        <f t="shared" si="6"/>
        <v>Yes</v>
      </c>
      <c r="M412" s="4"/>
      <c r="N412" s="4"/>
      <c r="O412" s="77" t="str">
        <f>IF(OR(A412="", M412=""), "",
   IF(AND(
         M412 &lt;= 'County Names to hide (2)'!$D$2,
         OR(N412="", N412 &gt;= 'County Names to hide (2)'!$C$2)
      ),
      "Yes",
      "No"
   )
)</f>
        <v/>
      </c>
      <c r="P412" s="4"/>
      <c r="Q412" s="4"/>
      <c r="R412" s="4"/>
      <c r="S412" s="4"/>
      <c r="T412" s="77" t="str">
        <f>IF(Outcomes!M412="","",
   IF(AND(Outcomes!N412&lt;&gt;"",Outcomes!N412&lt;'County Names to hide (2)'!$C$2),0,
      ROUND((MIN(IF(Outcomes!N412="", 'County Names to hide (2)'!$D$2, Outcomes!N412),'County Names to hide (2)'!$D$2)-Outcomes!M412)/30,1)))</f>
        <v/>
      </c>
      <c r="U412" s="77" t="str">
        <f>IF(Outcomes!C412="", "", DATEDIF(Outcomes!C412, 'County Names to hide (2)'!$D$2, "m"))</f>
        <v/>
      </c>
      <c r="V412" s="77" t="str">
        <f>IF(OR(A412="", M412="", N412=""), "",
   IF(AND(
         N412 &gt;= 'County Names to hide (2)'!$C$2,
         N412 &lt;= 'County Names to hide (2)'!$D$2
      ),
      "Yes",
      "No"
   )
)</f>
        <v/>
      </c>
      <c r="W412" s="1"/>
      <c r="X412" s="1"/>
      <c r="Y412" s="1"/>
      <c r="Z412" s="1"/>
      <c r="AA412" s="1"/>
      <c r="AB412" s="1"/>
      <c r="AC412" s="1"/>
      <c r="AD412" s="1"/>
    </row>
    <row r="413" spans="1:30" x14ac:dyDescent="0.35">
      <c r="A413" s="1"/>
      <c r="B413" s="1"/>
      <c r="C413" s="1"/>
      <c r="D413" s="1"/>
      <c r="E413" s="1"/>
      <c r="F413" s="1"/>
      <c r="G413" s="1"/>
      <c r="H413" s="1"/>
      <c r="I413" s="1"/>
      <c r="J413" s="1"/>
      <c r="K413" s="1"/>
      <c r="L413" s="77" t="str">
        <f t="shared" si="6"/>
        <v>Yes</v>
      </c>
      <c r="M413" s="4"/>
      <c r="N413" s="4"/>
      <c r="O413" s="77" t="str">
        <f>IF(OR(A413="", M413=""), "",
   IF(AND(
         M413 &lt;= 'County Names to hide (2)'!$D$2,
         OR(N413="", N413 &gt;= 'County Names to hide (2)'!$C$2)
      ),
      "Yes",
      "No"
   )
)</f>
        <v/>
      </c>
      <c r="P413" s="4"/>
      <c r="Q413" s="4"/>
      <c r="R413" s="4"/>
      <c r="S413" s="4"/>
      <c r="T413" s="77" t="str">
        <f>IF(Outcomes!M413="","",
   IF(AND(Outcomes!N413&lt;&gt;"",Outcomes!N413&lt;'County Names to hide (2)'!$C$2),0,
      ROUND((MIN(IF(Outcomes!N413="", 'County Names to hide (2)'!$D$2, Outcomes!N413),'County Names to hide (2)'!$D$2)-Outcomes!M413)/30,1)))</f>
        <v/>
      </c>
      <c r="U413" s="77" t="str">
        <f>IF(Outcomes!C413="", "", DATEDIF(Outcomes!C413, 'County Names to hide (2)'!$D$2, "m"))</f>
        <v/>
      </c>
      <c r="V413" s="77" t="str">
        <f>IF(OR(A413="", M413="", N413=""), "",
   IF(AND(
         N413 &gt;= 'County Names to hide (2)'!$C$2,
         N413 &lt;= 'County Names to hide (2)'!$D$2
      ),
      "Yes",
      "No"
   )
)</f>
        <v/>
      </c>
      <c r="W413" s="1"/>
      <c r="X413" s="1"/>
      <c r="Y413" s="1"/>
      <c r="Z413" s="1"/>
      <c r="AA413" s="1"/>
      <c r="AB413" s="1"/>
      <c r="AC413" s="1"/>
      <c r="AD413" s="1"/>
    </row>
    <row r="414" spans="1:30" x14ac:dyDescent="0.35">
      <c r="A414" s="1"/>
      <c r="B414" s="1"/>
      <c r="C414" s="1"/>
      <c r="D414" s="1"/>
      <c r="E414" s="1"/>
      <c r="F414" s="1"/>
      <c r="G414" s="1"/>
      <c r="H414" s="1"/>
      <c r="I414" s="1"/>
      <c r="J414" s="1"/>
      <c r="K414" s="1"/>
      <c r="L414" s="77" t="str">
        <f t="shared" si="6"/>
        <v>Yes</v>
      </c>
      <c r="M414" s="4"/>
      <c r="N414" s="4"/>
      <c r="O414" s="77" t="str">
        <f>IF(OR(A414="", M414=""), "",
   IF(AND(
         M414 &lt;= 'County Names to hide (2)'!$D$2,
         OR(N414="", N414 &gt;= 'County Names to hide (2)'!$C$2)
      ),
      "Yes",
      "No"
   )
)</f>
        <v/>
      </c>
      <c r="P414" s="4"/>
      <c r="Q414" s="4"/>
      <c r="R414" s="4"/>
      <c r="S414" s="4"/>
      <c r="T414" s="77" t="str">
        <f>IF(Outcomes!M414="","",
   IF(AND(Outcomes!N414&lt;&gt;"",Outcomes!N414&lt;'County Names to hide (2)'!$C$2),0,
      ROUND((MIN(IF(Outcomes!N414="", 'County Names to hide (2)'!$D$2, Outcomes!N414),'County Names to hide (2)'!$D$2)-Outcomes!M414)/30,1)))</f>
        <v/>
      </c>
      <c r="U414" s="77" t="str">
        <f>IF(Outcomes!C414="", "", DATEDIF(Outcomes!C414, 'County Names to hide (2)'!$D$2, "m"))</f>
        <v/>
      </c>
      <c r="V414" s="77" t="str">
        <f>IF(OR(A414="", M414="", N414=""), "",
   IF(AND(
         N414 &gt;= 'County Names to hide (2)'!$C$2,
         N414 &lt;= 'County Names to hide (2)'!$D$2
      ),
      "Yes",
      "No"
   )
)</f>
        <v/>
      </c>
      <c r="W414" s="1"/>
      <c r="X414" s="1"/>
      <c r="Y414" s="1"/>
      <c r="Z414" s="1"/>
      <c r="AA414" s="1"/>
      <c r="AB414" s="1"/>
      <c r="AC414" s="1"/>
      <c r="AD414" s="1"/>
    </row>
    <row r="415" spans="1:30" x14ac:dyDescent="0.35">
      <c r="A415" s="1"/>
      <c r="B415" s="1"/>
      <c r="C415" s="1"/>
      <c r="D415" s="1"/>
      <c r="E415" s="1"/>
      <c r="F415" s="1"/>
      <c r="G415" s="1"/>
      <c r="H415" s="1"/>
      <c r="I415" s="1"/>
      <c r="J415" s="1"/>
      <c r="K415" s="1"/>
      <c r="L415" s="77" t="str">
        <f t="shared" si="6"/>
        <v>Yes</v>
      </c>
      <c r="M415" s="4"/>
      <c r="N415" s="4"/>
      <c r="O415" s="77" t="str">
        <f>IF(OR(A415="", M415=""), "",
   IF(AND(
         M415 &lt;= 'County Names to hide (2)'!$D$2,
         OR(N415="", N415 &gt;= 'County Names to hide (2)'!$C$2)
      ),
      "Yes",
      "No"
   )
)</f>
        <v/>
      </c>
      <c r="P415" s="4"/>
      <c r="Q415" s="4"/>
      <c r="R415" s="4"/>
      <c r="S415" s="4"/>
      <c r="T415" s="77" t="str">
        <f>IF(Outcomes!M415="","",
   IF(AND(Outcomes!N415&lt;&gt;"",Outcomes!N415&lt;'County Names to hide (2)'!$C$2),0,
      ROUND((MIN(IF(Outcomes!N415="", 'County Names to hide (2)'!$D$2, Outcomes!N415),'County Names to hide (2)'!$D$2)-Outcomes!M415)/30,1)))</f>
        <v/>
      </c>
      <c r="U415" s="77" t="str">
        <f>IF(Outcomes!C415="", "", DATEDIF(Outcomes!C415, 'County Names to hide (2)'!$D$2, "m"))</f>
        <v/>
      </c>
      <c r="V415" s="77" t="str">
        <f>IF(OR(A415="", M415="", N415=""), "",
   IF(AND(
         N415 &gt;= 'County Names to hide (2)'!$C$2,
         N415 &lt;= 'County Names to hide (2)'!$D$2
      ),
      "Yes",
      "No"
   )
)</f>
        <v/>
      </c>
      <c r="W415" s="1"/>
      <c r="X415" s="1"/>
      <c r="Y415" s="1"/>
      <c r="Z415" s="1"/>
      <c r="AA415" s="1"/>
      <c r="AB415" s="1"/>
      <c r="AC415" s="1"/>
      <c r="AD415" s="1"/>
    </row>
    <row r="416" spans="1:30" x14ac:dyDescent="0.35">
      <c r="A416" s="1"/>
      <c r="B416" s="1"/>
      <c r="C416" s="1"/>
      <c r="D416" s="1"/>
      <c r="E416" s="1"/>
      <c r="F416" s="1"/>
      <c r="G416" s="1"/>
      <c r="H416" s="1"/>
      <c r="I416" s="1"/>
      <c r="J416" s="1"/>
      <c r="K416" s="1"/>
      <c r="L416" s="77" t="str">
        <f t="shared" si="6"/>
        <v>Yes</v>
      </c>
      <c r="M416" s="4"/>
      <c r="N416" s="4"/>
      <c r="O416" s="77" t="str">
        <f>IF(OR(A416="", M416=""), "",
   IF(AND(
         M416 &lt;= 'County Names to hide (2)'!$D$2,
         OR(N416="", N416 &gt;= 'County Names to hide (2)'!$C$2)
      ),
      "Yes",
      "No"
   )
)</f>
        <v/>
      </c>
      <c r="P416" s="4"/>
      <c r="Q416" s="4"/>
      <c r="R416" s="4"/>
      <c r="S416" s="4"/>
      <c r="T416" s="77" t="str">
        <f>IF(Outcomes!M416="","",
   IF(AND(Outcomes!N416&lt;&gt;"",Outcomes!N416&lt;'County Names to hide (2)'!$C$2),0,
      ROUND((MIN(IF(Outcomes!N416="", 'County Names to hide (2)'!$D$2, Outcomes!N416),'County Names to hide (2)'!$D$2)-Outcomes!M416)/30,1)))</f>
        <v/>
      </c>
      <c r="U416" s="77" t="str">
        <f>IF(Outcomes!C416="", "", DATEDIF(Outcomes!C416, 'County Names to hide (2)'!$D$2, "m"))</f>
        <v/>
      </c>
      <c r="V416" s="77" t="str">
        <f>IF(OR(A416="", M416="", N416=""), "",
   IF(AND(
         N416 &gt;= 'County Names to hide (2)'!$C$2,
         N416 &lt;= 'County Names to hide (2)'!$D$2
      ),
      "Yes",
      "No"
   )
)</f>
        <v/>
      </c>
      <c r="W416" s="1"/>
      <c r="X416" s="1"/>
      <c r="Y416" s="1"/>
      <c r="Z416" s="1"/>
      <c r="AA416" s="1"/>
      <c r="AB416" s="1"/>
      <c r="AC416" s="1"/>
      <c r="AD416" s="1"/>
    </row>
    <row r="417" spans="1:30" x14ac:dyDescent="0.35">
      <c r="A417" s="1"/>
      <c r="B417" s="1"/>
      <c r="C417" s="1"/>
      <c r="D417" s="1"/>
      <c r="E417" s="1"/>
      <c r="F417" s="1"/>
      <c r="G417" s="1"/>
      <c r="H417" s="1"/>
      <c r="I417" s="1"/>
      <c r="J417" s="1"/>
      <c r="K417" s="1"/>
      <c r="L417" s="77" t="str">
        <f t="shared" si="6"/>
        <v>Yes</v>
      </c>
      <c r="M417" s="4"/>
      <c r="N417" s="4"/>
      <c r="O417" s="77" t="str">
        <f>IF(OR(A417="", M417=""), "",
   IF(AND(
         M417 &lt;= 'County Names to hide (2)'!$D$2,
         OR(N417="", N417 &gt;= 'County Names to hide (2)'!$C$2)
      ),
      "Yes",
      "No"
   )
)</f>
        <v/>
      </c>
      <c r="P417" s="4"/>
      <c r="Q417" s="4"/>
      <c r="R417" s="4"/>
      <c r="S417" s="4"/>
      <c r="T417" s="77" t="str">
        <f>IF(Outcomes!M417="","",
   IF(AND(Outcomes!N417&lt;&gt;"",Outcomes!N417&lt;'County Names to hide (2)'!$C$2),0,
      ROUND((MIN(IF(Outcomes!N417="", 'County Names to hide (2)'!$D$2, Outcomes!N417),'County Names to hide (2)'!$D$2)-Outcomes!M417)/30,1)))</f>
        <v/>
      </c>
      <c r="U417" s="77" t="str">
        <f>IF(Outcomes!C417="", "", DATEDIF(Outcomes!C417, 'County Names to hide (2)'!$D$2, "m"))</f>
        <v/>
      </c>
      <c r="V417" s="77" t="str">
        <f>IF(OR(A417="", M417="", N417=""), "",
   IF(AND(
         N417 &gt;= 'County Names to hide (2)'!$C$2,
         N417 &lt;= 'County Names to hide (2)'!$D$2
      ),
      "Yes",
      "No"
   )
)</f>
        <v/>
      </c>
      <c r="W417" s="1"/>
      <c r="X417" s="1"/>
      <c r="Y417" s="1"/>
      <c r="Z417" s="1"/>
      <c r="AA417" s="1"/>
      <c r="AB417" s="1"/>
      <c r="AC417" s="1"/>
      <c r="AD417" s="1"/>
    </row>
    <row r="418" spans="1:30" x14ac:dyDescent="0.35">
      <c r="A418" s="1"/>
      <c r="B418" s="1"/>
      <c r="C418" s="1"/>
      <c r="D418" s="1"/>
      <c r="E418" s="1"/>
      <c r="F418" s="1"/>
      <c r="G418" s="1"/>
      <c r="H418" s="1"/>
      <c r="I418" s="1"/>
      <c r="J418" s="1"/>
      <c r="K418" s="1"/>
      <c r="L418" s="77" t="str">
        <f t="shared" si="6"/>
        <v>Yes</v>
      </c>
      <c r="M418" s="4"/>
      <c r="N418" s="4"/>
      <c r="O418" s="77" t="str">
        <f>IF(OR(A418="", M418=""), "",
   IF(AND(
         M418 &lt;= 'County Names to hide (2)'!$D$2,
         OR(N418="", N418 &gt;= 'County Names to hide (2)'!$C$2)
      ),
      "Yes",
      "No"
   )
)</f>
        <v/>
      </c>
      <c r="P418" s="4"/>
      <c r="Q418" s="4"/>
      <c r="R418" s="4"/>
      <c r="S418" s="4"/>
      <c r="T418" s="77" t="str">
        <f>IF(Outcomes!M418="","",
   IF(AND(Outcomes!N418&lt;&gt;"",Outcomes!N418&lt;'County Names to hide (2)'!$C$2),0,
      ROUND((MIN(IF(Outcomes!N418="", 'County Names to hide (2)'!$D$2, Outcomes!N418),'County Names to hide (2)'!$D$2)-Outcomes!M418)/30,1)))</f>
        <v/>
      </c>
      <c r="U418" s="77" t="str">
        <f>IF(Outcomes!C418="", "", DATEDIF(Outcomes!C418, 'County Names to hide (2)'!$D$2, "m"))</f>
        <v/>
      </c>
      <c r="V418" s="77" t="str">
        <f>IF(OR(A418="", M418="", N418=""), "",
   IF(AND(
         N418 &gt;= 'County Names to hide (2)'!$C$2,
         N418 &lt;= 'County Names to hide (2)'!$D$2
      ),
      "Yes",
      "No"
   )
)</f>
        <v/>
      </c>
      <c r="W418" s="1"/>
      <c r="X418" s="1"/>
      <c r="Y418" s="1"/>
      <c r="Z418" s="1"/>
      <c r="AA418" s="1"/>
      <c r="AB418" s="1"/>
      <c r="AC418" s="1"/>
      <c r="AD418" s="1"/>
    </row>
    <row r="419" spans="1:30" x14ac:dyDescent="0.35">
      <c r="A419" s="1"/>
      <c r="B419" s="1"/>
      <c r="C419" s="1"/>
      <c r="D419" s="1"/>
      <c r="E419" s="1"/>
      <c r="F419" s="1"/>
      <c r="G419" s="1"/>
      <c r="H419" s="1"/>
      <c r="I419" s="1"/>
      <c r="J419" s="1"/>
      <c r="K419" s="1"/>
      <c r="L419" s="77" t="str">
        <f t="shared" si="6"/>
        <v>Yes</v>
      </c>
      <c r="M419" s="4"/>
      <c r="N419" s="4"/>
      <c r="O419" s="77" t="str">
        <f>IF(OR(A419="", M419=""), "",
   IF(AND(
         M419 &lt;= 'County Names to hide (2)'!$D$2,
         OR(N419="", N419 &gt;= 'County Names to hide (2)'!$C$2)
      ),
      "Yes",
      "No"
   )
)</f>
        <v/>
      </c>
      <c r="P419" s="4"/>
      <c r="Q419" s="4"/>
      <c r="R419" s="4"/>
      <c r="S419" s="4"/>
      <c r="T419" s="77" t="str">
        <f>IF(Outcomes!M419="","",
   IF(AND(Outcomes!N419&lt;&gt;"",Outcomes!N419&lt;'County Names to hide (2)'!$C$2),0,
      ROUND((MIN(IF(Outcomes!N419="", 'County Names to hide (2)'!$D$2, Outcomes!N419),'County Names to hide (2)'!$D$2)-Outcomes!M419)/30,1)))</f>
        <v/>
      </c>
      <c r="U419" s="77" t="str">
        <f>IF(Outcomes!C419="", "", DATEDIF(Outcomes!C419, 'County Names to hide (2)'!$D$2, "m"))</f>
        <v/>
      </c>
      <c r="V419" s="77" t="str">
        <f>IF(OR(A419="", M419="", N419=""), "",
   IF(AND(
         N419 &gt;= 'County Names to hide (2)'!$C$2,
         N419 &lt;= 'County Names to hide (2)'!$D$2
      ),
      "Yes",
      "No"
   )
)</f>
        <v/>
      </c>
      <c r="W419" s="1"/>
      <c r="X419" s="1"/>
      <c r="Y419" s="1"/>
      <c r="Z419" s="1"/>
      <c r="AA419" s="1"/>
      <c r="AB419" s="1"/>
      <c r="AC419" s="1"/>
      <c r="AD419" s="1"/>
    </row>
    <row r="420" spans="1:30" x14ac:dyDescent="0.35">
      <c r="A420" s="1"/>
      <c r="B420" s="1"/>
      <c r="C420" s="1"/>
      <c r="D420" s="1"/>
      <c r="E420" s="1"/>
      <c r="F420" s="1"/>
      <c r="G420" s="1"/>
      <c r="H420" s="1"/>
      <c r="I420" s="1"/>
      <c r="J420" s="1"/>
      <c r="K420" s="1"/>
      <c r="L420" s="77" t="str">
        <f t="shared" si="6"/>
        <v>Yes</v>
      </c>
      <c r="M420" s="4"/>
      <c r="N420" s="4"/>
      <c r="O420" s="77" t="str">
        <f>IF(OR(A420="", M420=""), "",
   IF(AND(
         M420 &lt;= 'County Names to hide (2)'!$D$2,
         OR(N420="", N420 &gt;= 'County Names to hide (2)'!$C$2)
      ),
      "Yes",
      "No"
   )
)</f>
        <v/>
      </c>
      <c r="P420" s="4"/>
      <c r="Q420" s="4"/>
      <c r="R420" s="4"/>
      <c r="S420" s="4"/>
      <c r="T420" s="77" t="str">
        <f>IF(Outcomes!M420="","",
   IF(AND(Outcomes!N420&lt;&gt;"",Outcomes!N420&lt;'County Names to hide (2)'!$C$2),0,
      ROUND((MIN(IF(Outcomes!N420="", 'County Names to hide (2)'!$D$2, Outcomes!N420),'County Names to hide (2)'!$D$2)-Outcomes!M420)/30,1)))</f>
        <v/>
      </c>
      <c r="U420" s="77" t="str">
        <f>IF(Outcomes!C420="", "", DATEDIF(Outcomes!C420, 'County Names to hide (2)'!$D$2, "m"))</f>
        <v/>
      </c>
      <c r="V420" s="77" t="str">
        <f>IF(OR(A420="", M420="", N420=""), "",
   IF(AND(
         N420 &gt;= 'County Names to hide (2)'!$C$2,
         N420 &lt;= 'County Names to hide (2)'!$D$2
      ),
      "Yes",
      "No"
   )
)</f>
        <v/>
      </c>
      <c r="W420" s="1"/>
      <c r="X420" s="1"/>
      <c r="Y420" s="1"/>
      <c r="Z420" s="1"/>
      <c r="AA420" s="1"/>
      <c r="AB420" s="1"/>
      <c r="AC420" s="1"/>
      <c r="AD420" s="1"/>
    </row>
    <row r="421" spans="1:30" x14ac:dyDescent="0.35">
      <c r="A421" s="1"/>
      <c r="B421" s="1"/>
      <c r="C421" s="1"/>
      <c r="D421" s="1"/>
      <c r="E421" s="1"/>
      <c r="F421" s="1"/>
      <c r="G421" s="1"/>
      <c r="H421" s="1"/>
      <c r="I421" s="1"/>
      <c r="J421" s="1"/>
      <c r="K421" s="1"/>
      <c r="L421" s="77" t="str">
        <f t="shared" si="6"/>
        <v>Yes</v>
      </c>
      <c r="M421" s="4"/>
      <c r="N421" s="4"/>
      <c r="O421" s="77" t="str">
        <f>IF(OR(A421="", M421=""), "",
   IF(AND(
         M421 &lt;= 'County Names to hide (2)'!$D$2,
         OR(N421="", N421 &gt;= 'County Names to hide (2)'!$C$2)
      ),
      "Yes",
      "No"
   )
)</f>
        <v/>
      </c>
      <c r="P421" s="4"/>
      <c r="Q421" s="4"/>
      <c r="R421" s="4"/>
      <c r="S421" s="4"/>
      <c r="T421" s="77" t="str">
        <f>IF(Outcomes!M421="","",
   IF(AND(Outcomes!N421&lt;&gt;"",Outcomes!N421&lt;'County Names to hide (2)'!$C$2),0,
      ROUND((MIN(IF(Outcomes!N421="", 'County Names to hide (2)'!$D$2, Outcomes!N421),'County Names to hide (2)'!$D$2)-Outcomes!M421)/30,1)))</f>
        <v/>
      </c>
      <c r="U421" s="77" t="str">
        <f>IF(Outcomes!C421="", "", DATEDIF(Outcomes!C421, 'County Names to hide (2)'!$D$2, "m"))</f>
        <v/>
      </c>
      <c r="V421" s="77" t="str">
        <f>IF(OR(A421="", M421="", N421=""), "",
   IF(AND(
         N421 &gt;= 'County Names to hide (2)'!$C$2,
         N421 &lt;= 'County Names to hide (2)'!$D$2
      ),
      "Yes",
      "No"
   )
)</f>
        <v/>
      </c>
      <c r="W421" s="1"/>
      <c r="X421" s="1"/>
      <c r="Y421" s="1"/>
      <c r="Z421" s="1"/>
      <c r="AA421" s="1"/>
      <c r="AB421" s="1"/>
      <c r="AC421" s="1"/>
      <c r="AD421" s="1"/>
    </row>
    <row r="422" spans="1:30" x14ac:dyDescent="0.35">
      <c r="A422" s="1"/>
      <c r="B422" s="1"/>
      <c r="C422" s="1"/>
      <c r="D422" s="1"/>
      <c r="E422" s="1"/>
      <c r="F422" s="1"/>
      <c r="G422" s="1"/>
      <c r="H422" s="1"/>
      <c r="I422" s="1"/>
      <c r="J422" s="1"/>
      <c r="K422" s="1"/>
      <c r="L422" s="77" t="str">
        <f t="shared" si="6"/>
        <v>Yes</v>
      </c>
      <c r="M422" s="4"/>
      <c r="N422" s="4"/>
      <c r="O422" s="77" t="str">
        <f>IF(OR(A422="", M422=""), "",
   IF(AND(
         M422 &lt;= 'County Names to hide (2)'!$D$2,
         OR(N422="", N422 &gt;= 'County Names to hide (2)'!$C$2)
      ),
      "Yes",
      "No"
   )
)</f>
        <v/>
      </c>
      <c r="P422" s="4"/>
      <c r="Q422" s="4"/>
      <c r="R422" s="4"/>
      <c r="S422" s="4"/>
      <c r="T422" s="77" t="str">
        <f>IF(Outcomes!M422="","",
   IF(AND(Outcomes!N422&lt;&gt;"",Outcomes!N422&lt;'County Names to hide (2)'!$C$2),0,
      ROUND((MIN(IF(Outcomes!N422="", 'County Names to hide (2)'!$D$2, Outcomes!N422),'County Names to hide (2)'!$D$2)-Outcomes!M422)/30,1)))</f>
        <v/>
      </c>
      <c r="U422" s="77" t="str">
        <f>IF(Outcomes!C422="", "", DATEDIF(Outcomes!C422, 'County Names to hide (2)'!$D$2, "m"))</f>
        <v/>
      </c>
      <c r="V422" s="77" t="str">
        <f>IF(OR(A422="", M422="", N422=""), "",
   IF(AND(
         N422 &gt;= 'County Names to hide (2)'!$C$2,
         N422 &lt;= 'County Names to hide (2)'!$D$2
      ),
      "Yes",
      "No"
   )
)</f>
        <v/>
      </c>
      <c r="W422" s="1"/>
      <c r="X422" s="1"/>
      <c r="Y422" s="1"/>
      <c r="Z422" s="1"/>
      <c r="AA422" s="1"/>
      <c r="AB422" s="1"/>
      <c r="AC422" s="1"/>
      <c r="AD422" s="1"/>
    </row>
    <row r="423" spans="1:30" x14ac:dyDescent="0.35">
      <c r="A423" s="1"/>
      <c r="B423" s="1"/>
      <c r="C423" s="1"/>
      <c r="D423" s="1"/>
      <c r="E423" s="1"/>
      <c r="F423" s="1"/>
      <c r="G423" s="1"/>
      <c r="H423" s="1"/>
      <c r="I423" s="1"/>
      <c r="J423" s="1"/>
      <c r="K423" s="1"/>
      <c r="L423" s="77" t="str">
        <f t="shared" si="6"/>
        <v>Yes</v>
      </c>
      <c r="M423" s="4"/>
      <c r="N423" s="4"/>
      <c r="O423" s="77" t="str">
        <f>IF(OR(A423="", M423=""), "",
   IF(AND(
         M423 &lt;= 'County Names to hide (2)'!$D$2,
         OR(N423="", N423 &gt;= 'County Names to hide (2)'!$C$2)
      ),
      "Yes",
      "No"
   )
)</f>
        <v/>
      </c>
      <c r="P423" s="4"/>
      <c r="Q423" s="4"/>
      <c r="R423" s="4"/>
      <c r="S423" s="4"/>
      <c r="T423" s="77" t="str">
        <f>IF(Outcomes!M423="","",
   IF(AND(Outcomes!N423&lt;&gt;"",Outcomes!N423&lt;'County Names to hide (2)'!$C$2),0,
      ROUND((MIN(IF(Outcomes!N423="", 'County Names to hide (2)'!$D$2, Outcomes!N423),'County Names to hide (2)'!$D$2)-Outcomes!M423)/30,1)))</f>
        <v/>
      </c>
      <c r="U423" s="77" t="str">
        <f>IF(Outcomes!C423="", "", DATEDIF(Outcomes!C423, 'County Names to hide (2)'!$D$2, "m"))</f>
        <v/>
      </c>
      <c r="V423" s="77" t="str">
        <f>IF(OR(A423="", M423="", N423=""), "",
   IF(AND(
         N423 &gt;= 'County Names to hide (2)'!$C$2,
         N423 &lt;= 'County Names to hide (2)'!$D$2
      ),
      "Yes",
      "No"
   )
)</f>
        <v/>
      </c>
      <c r="W423" s="1"/>
      <c r="X423" s="1"/>
      <c r="Y423" s="1"/>
      <c r="Z423" s="1"/>
      <c r="AA423" s="1"/>
      <c r="AB423" s="1"/>
      <c r="AC423" s="1"/>
      <c r="AD423" s="1"/>
    </row>
    <row r="424" spans="1:30" x14ac:dyDescent="0.35">
      <c r="A424" s="1"/>
      <c r="B424" s="1"/>
      <c r="C424" s="1"/>
      <c r="D424" s="1"/>
      <c r="E424" s="1"/>
      <c r="F424" s="1"/>
      <c r="G424" s="1"/>
      <c r="H424" s="1"/>
      <c r="I424" s="1"/>
      <c r="J424" s="1"/>
      <c r="K424" s="1"/>
      <c r="L424" s="77" t="str">
        <f t="shared" si="6"/>
        <v>Yes</v>
      </c>
      <c r="M424" s="4"/>
      <c r="N424" s="4"/>
      <c r="O424" s="77" t="str">
        <f>IF(OR(A424="", M424=""), "",
   IF(AND(
         M424 &lt;= 'County Names to hide (2)'!$D$2,
         OR(N424="", N424 &gt;= 'County Names to hide (2)'!$C$2)
      ),
      "Yes",
      "No"
   )
)</f>
        <v/>
      </c>
      <c r="P424" s="4"/>
      <c r="Q424" s="4"/>
      <c r="R424" s="4"/>
      <c r="S424" s="4"/>
      <c r="T424" s="77" t="str">
        <f>IF(Outcomes!M424="","",
   IF(AND(Outcomes!N424&lt;&gt;"",Outcomes!N424&lt;'County Names to hide (2)'!$C$2),0,
      ROUND((MIN(IF(Outcomes!N424="", 'County Names to hide (2)'!$D$2, Outcomes!N424),'County Names to hide (2)'!$D$2)-Outcomes!M424)/30,1)))</f>
        <v/>
      </c>
      <c r="U424" s="77" t="str">
        <f>IF(Outcomes!C424="", "", DATEDIF(Outcomes!C424, 'County Names to hide (2)'!$D$2, "m"))</f>
        <v/>
      </c>
      <c r="V424" s="77" t="str">
        <f>IF(OR(A424="", M424="", N424=""), "",
   IF(AND(
         N424 &gt;= 'County Names to hide (2)'!$C$2,
         N424 &lt;= 'County Names to hide (2)'!$D$2
      ),
      "Yes",
      "No"
   )
)</f>
        <v/>
      </c>
      <c r="W424" s="1"/>
      <c r="X424" s="1"/>
      <c r="Y424" s="1"/>
      <c r="Z424" s="1"/>
      <c r="AA424" s="1"/>
      <c r="AB424" s="1"/>
      <c r="AC424" s="1"/>
      <c r="AD424" s="1"/>
    </row>
    <row r="425" spans="1:30" x14ac:dyDescent="0.35">
      <c r="A425" s="1"/>
      <c r="B425" s="1"/>
      <c r="C425" s="1"/>
      <c r="D425" s="1"/>
      <c r="E425" s="1"/>
      <c r="F425" s="1"/>
      <c r="G425" s="1"/>
      <c r="H425" s="1"/>
      <c r="I425" s="1"/>
      <c r="J425" s="1"/>
      <c r="K425" s="1"/>
      <c r="L425" s="77" t="str">
        <f t="shared" si="6"/>
        <v>Yes</v>
      </c>
      <c r="M425" s="4"/>
      <c r="N425" s="4"/>
      <c r="O425" s="77" t="str">
        <f>IF(OR(A425="", M425=""), "",
   IF(AND(
         M425 &lt;= 'County Names to hide (2)'!$D$2,
         OR(N425="", N425 &gt;= 'County Names to hide (2)'!$C$2)
      ),
      "Yes",
      "No"
   )
)</f>
        <v/>
      </c>
      <c r="P425" s="4"/>
      <c r="Q425" s="4"/>
      <c r="R425" s="4"/>
      <c r="S425" s="4"/>
      <c r="T425" s="77" t="str">
        <f>IF(Outcomes!M425="","",
   IF(AND(Outcomes!N425&lt;&gt;"",Outcomes!N425&lt;'County Names to hide (2)'!$C$2),0,
      ROUND((MIN(IF(Outcomes!N425="", 'County Names to hide (2)'!$D$2, Outcomes!N425),'County Names to hide (2)'!$D$2)-Outcomes!M425)/30,1)))</f>
        <v/>
      </c>
      <c r="U425" s="77" t="str">
        <f>IF(Outcomes!C425="", "", DATEDIF(Outcomes!C425, 'County Names to hide (2)'!$D$2, "m"))</f>
        <v/>
      </c>
      <c r="V425" s="77" t="str">
        <f>IF(OR(A425="", M425="", N425=""), "",
   IF(AND(
         N425 &gt;= 'County Names to hide (2)'!$C$2,
         N425 &lt;= 'County Names to hide (2)'!$D$2
      ),
      "Yes",
      "No"
   )
)</f>
        <v/>
      </c>
      <c r="W425" s="1"/>
      <c r="X425" s="1"/>
      <c r="Y425" s="1"/>
      <c r="Z425" s="1"/>
      <c r="AA425" s="1"/>
      <c r="AB425" s="1"/>
      <c r="AC425" s="1"/>
      <c r="AD425" s="1"/>
    </row>
    <row r="426" spans="1:30" x14ac:dyDescent="0.35">
      <c r="A426" s="1"/>
      <c r="B426" s="1"/>
      <c r="C426" s="1"/>
      <c r="D426" s="1"/>
      <c r="E426" s="1"/>
      <c r="F426" s="1"/>
      <c r="G426" s="1"/>
      <c r="H426" s="1"/>
      <c r="I426" s="1"/>
      <c r="J426" s="1"/>
      <c r="K426" s="1"/>
      <c r="L426" s="77" t="str">
        <f t="shared" si="6"/>
        <v>Yes</v>
      </c>
      <c r="M426" s="4"/>
      <c r="N426" s="4"/>
      <c r="O426" s="77" t="str">
        <f>IF(OR(A426="", M426=""), "",
   IF(AND(
         M426 &lt;= 'County Names to hide (2)'!$D$2,
         OR(N426="", N426 &gt;= 'County Names to hide (2)'!$C$2)
      ),
      "Yes",
      "No"
   )
)</f>
        <v/>
      </c>
      <c r="P426" s="4"/>
      <c r="Q426" s="4"/>
      <c r="R426" s="4"/>
      <c r="S426" s="4"/>
      <c r="T426" s="77" t="str">
        <f>IF(Outcomes!M426="","",
   IF(AND(Outcomes!N426&lt;&gt;"",Outcomes!N426&lt;'County Names to hide (2)'!$C$2),0,
      ROUND((MIN(IF(Outcomes!N426="", 'County Names to hide (2)'!$D$2, Outcomes!N426),'County Names to hide (2)'!$D$2)-Outcomes!M426)/30,1)))</f>
        <v/>
      </c>
      <c r="U426" s="77" t="str">
        <f>IF(Outcomes!C426="", "", DATEDIF(Outcomes!C426, 'County Names to hide (2)'!$D$2, "m"))</f>
        <v/>
      </c>
      <c r="V426" s="77" t="str">
        <f>IF(OR(A426="", M426="", N426=""), "",
   IF(AND(
         N426 &gt;= 'County Names to hide (2)'!$C$2,
         N426 &lt;= 'County Names to hide (2)'!$D$2
      ),
      "Yes",
      "No"
   )
)</f>
        <v/>
      </c>
      <c r="W426" s="1"/>
      <c r="X426" s="1"/>
      <c r="Y426" s="1"/>
      <c r="Z426" s="1"/>
      <c r="AA426" s="1"/>
      <c r="AB426" s="1"/>
      <c r="AC426" s="1"/>
      <c r="AD426" s="1"/>
    </row>
    <row r="427" spans="1:30" x14ac:dyDescent="0.35">
      <c r="A427" s="1"/>
      <c r="B427" s="1"/>
      <c r="C427" s="1"/>
      <c r="D427" s="1"/>
      <c r="E427" s="1"/>
      <c r="F427" s="1"/>
      <c r="G427" s="1"/>
      <c r="H427" s="1"/>
      <c r="I427" s="1"/>
      <c r="J427" s="1"/>
      <c r="K427" s="1"/>
      <c r="L427" s="77" t="str">
        <f t="shared" si="6"/>
        <v>Yes</v>
      </c>
      <c r="M427" s="4"/>
      <c r="N427" s="4"/>
      <c r="O427" s="77" t="str">
        <f>IF(OR(A427="", M427=""), "",
   IF(AND(
         M427 &lt;= 'County Names to hide (2)'!$D$2,
         OR(N427="", N427 &gt;= 'County Names to hide (2)'!$C$2)
      ),
      "Yes",
      "No"
   )
)</f>
        <v/>
      </c>
      <c r="P427" s="4"/>
      <c r="Q427" s="4"/>
      <c r="R427" s="4"/>
      <c r="S427" s="4"/>
      <c r="T427" s="77" t="str">
        <f>IF(Outcomes!M427="","",
   IF(AND(Outcomes!N427&lt;&gt;"",Outcomes!N427&lt;'County Names to hide (2)'!$C$2),0,
      ROUND((MIN(IF(Outcomes!N427="", 'County Names to hide (2)'!$D$2, Outcomes!N427),'County Names to hide (2)'!$D$2)-Outcomes!M427)/30,1)))</f>
        <v/>
      </c>
      <c r="U427" s="77" t="str">
        <f>IF(Outcomes!C427="", "", DATEDIF(Outcomes!C427, 'County Names to hide (2)'!$D$2, "m"))</f>
        <v/>
      </c>
      <c r="V427" s="77" t="str">
        <f>IF(OR(A427="", M427="", N427=""), "",
   IF(AND(
         N427 &gt;= 'County Names to hide (2)'!$C$2,
         N427 &lt;= 'County Names to hide (2)'!$D$2
      ),
      "Yes",
      "No"
   )
)</f>
        <v/>
      </c>
      <c r="W427" s="1"/>
      <c r="X427" s="1"/>
      <c r="Y427" s="1"/>
      <c r="Z427" s="1"/>
      <c r="AA427" s="1"/>
      <c r="AB427" s="1"/>
      <c r="AC427" s="1"/>
      <c r="AD427" s="1"/>
    </row>
    <row r="428" spans="1:30" x14ac:dyDescent="0.35">
      <c r="A428" s="1"/>
      <c r="B428" s="1"/>
      <c r="C428" s="1"/>
      <c r="D428" s="1"/>
      <c r="E428" s="1"/>
      <c r="F428" s="1"/>
      <c r="G428" s="1"/>
      <c r="H428" s="1"/>
      <c r="I428" s="1"/>
      <c r="J428" s="1"/>
      <c r="K428" s="1"/>
      <c r="L428" s="77" t="str">
        <f t="shared" si="6"/>
        <v>Yes</v>
      </c>
      <c r="M428" s="4"/>
      <c r="N428" s="4"/>
      <c r="O428" s="77" t="str">
        <f>IF(OR(A428="", M428=""), "",
   IF(AND(
         M428 &lt;= 'County Names to hide (2)'!$D$2,
         OR(N428="", N428 &gt;= 'County Names to hide (2)'!$C$2)
      ),
      "Yes",
      "No"
   )
)</f>
        <v/>
      </c>
      <c r="P428" s="4"/>
      <c r="Q428" s="4"/>
      <c r="R428" s="4"/>
      <c r="S428" s="4"/>
      <c r="T428" s="77" t="str">
        <f>IF(Outcomes!M428="","",
   IF(AND(Outcomes!N428&lt;&gt;"",Outcomes!N428&lt;'County Names to hide (2)'!$C$2),0,
      ROUND((MIN(IF(Outcomes!N428="", 'County Names to hide (2)'!$D$2, Outcomes!N428),'County Names to hide (2)'!$D$2)-Outcomes!M428)/30,1)))</f>
        <v/>
      </c>
      <c r="U428" s="77" t="str">
        <f>IF(Outcomes!C428="", "", DATEDIF(Outcomes!C428, 'County Names to hide (2)'!$D$2, "m"))</f>
        <v/>
      </c>
      <c r="V428" s="77" t="str">
        <f>IF(OR(A428="", M428="", N428=""), "",
   IF(AND(
         N428 &gt;= 'County Names to hide (2)'!$C$2,
         N428 &lt;= 'County Names to hide (2)'!$D$2
      ),
      "Yes",
      "No"
   )
)</f>
        <v/>
      </c>
      <c r="W428" s="1"/>
      <c r="X428" s="1"/>
      <c r="Y428" s="1"/>
      <c r="Z428" s="1"/>
      <c r="AA428" s="1"/>
      <c r="AB428" s="1"/>
      <c r="AC428" s="1"/>
      <c r="AD428" s="1"/>
    </row>
    <row r="429" spans="1:30" x14ac:dyDescent="0.35">
      <c r="A429" s="1"/>
      <c r="B429" s="1"/>
      <c r="C429" s="1"/>
      <c r="D429" s="1"/>
      <c r="E429" s="1"/>
      <c r="F429" s="1"/>
      <c r="G429" s="1"/>
      <c r="H429" s="1"/>
      <c r="I429" s="1"/>
      <c r="J429" s="1"/>
      <c r="K429" s="1"/>
      <c r="L429" s="77" t="str">
        <f t="shared" si="6"/>
        <v>Yes</v>
      </c>
      <c r="M429" s="4"/>
      <c r="N429" s="4"/>
      <c r="O429" s="77" t="str">
        <f>IF(OR(A429="", M429=""), "",
   IF(AND(
         M429 &lt;= 'County Names to hide (2)'!$D$2,
         OR(N429="", N429 &gt;= 'County Names to hide (2)'!$C$2)
      ),
      "Yes",
      "No"
   )
)</f>
        <v/>
      </c>
      <c r="P429" s="4"/>
      <c r="Q429" s="4"/>
      <c r="R429" s="4"/>
      <c r="S429" s="4"/>
      <c r="T429" s="77" t="str">
        <f>IF(Outcomes!M429="","",
   IF(AND(Outcomes!N429&lt;&gt;"",Outcomes!N429&lt;'County Names to hide (2)'!$C$2),0,
      ROUND((MIN(IF(Outcomes!N429="", 'County Names to hide (2)'!$D$2, Outcomes!N429),'County Names to hide (2)'!$D$2)-Outcomes!M429)/30,1)))</f>
        <v/>
      </c>
      <c r="U429" s="77" t="str">
        <f>IF(Outcomes!C429="", "", DATEDIF(Outcomes!C429, 'County Names to hide (2)'!$D$2, "m"))</f>
        <v/>
      </c>
      <c r="V429" s="77" t="str">
        <f>IF(OR(A429="", M429="", N429=""), "",
   IF(AND(
         N429 &gt;= 'County Names to hide (2)'!$C$2,
         N429 &lt;= 'County Names to hide (2)'!$D$2
      ),
      "Yes",
      "No"
   )
)</f>
        <v/>
      </c>
      <c r="W429" s="1"/>
      <c r="X429" s="1"/>
      <c r="Y429" s="1"/>
      <c r="Z429" s="1"/>
      <c r="AA429" s="1"/>
      <c r="AB429" s="1"/>
      <c r="AC429" s="1"/>
      <c r="AD429" s="1"/>
    </row>
    <row r="430" spans="1:30" x14ac:dyDescent="0.35">
      <c r="A430" s="1"/>
      <c r="B430" s="1"/>
      <c r="C430" s="1"/>
      <c r="D430" s="1"/>
      <c r="E430" s="1"/>
      <c r="F430" s="1"/>
      <c r="G430" s="1"/>
      <c r="H430" s="1"/>
      <c r="I430" s="1"/>
      <c r="J430" s="1"/>
      <c r="K430" s="1"/>
      <c r="L430" s="77" t="str">
        <f t="shared" si="6"/>
        <v>Yes</v>
      </c>
      <c r="M430" s="4"/>
      <c r="N430" s="4"/>
      <c r="O430" s="77" t="str">
        <f>IF(OR(A430="", M430=""), "",
   IF(AND(
         M430 &lt;= 'County Names to hide (2)'!$D$2,
         OR(N430="", N430 &gt;= 'County Names to hide (2)'!$C$2)
      ),
      "Yes",
      "No"
   )
)</f>
        <v/>
      </c>
      <c r="P430" s="4"/>
      <c r="Q430" s="4"/>
      <c r="R430" s="4"/>
      <c r="S430" s="4"/>
      <c r="T430" s="77" t="str">
        <f>IF(Outcomes!M430="","",
   IF(AND(Outcomes!N430&lt;&gt;"",Outcomes!N430&lt;'County Names to hide (2)'!$C$2),0,
      ROUND((MIN(IF(Outcomes!N430="", 'County Names to hide (2)'!$D$2, Outcomes!N430),'County Names to hide (2)'!$D$2)-Outcomes!M430)/30,1)))</f>
        <v/>
      </c>
      <c r="U430" s="77" t="str">
        <f>IF(Outcomes!C430="", "", DATEDIF(Outcomes!C430, 'County Names to hide (2)'!$D$2, "m"))</f>
        <v/>
      </c>
      <c r="V430" s="77" t="str">
        <f>IF(OR(A430="", M430="", N430=""), "",
   IF(AND(
         N430 &gt;= 'County Names to hide (2)'!$C$2,
         N430 &lt;= 'County Names to hide (2)'!$D$2
      ),
      "Yes",
      "No"
   )
)</f>
        <v/>
      </c>
      <c r="W430" s="1"/>
      <c r="X430" s="1"/>
      <c r="Y430" s="1"/>
      <c r="Z430" s="1"/>
      <c r="AA430" s="1"/>
      <c r="AB430" s="1"/>
      <c r="AC430" s="1"/>
      <c r="AD430" s="1"/>
    </row>
    <row r="431" spans="1:30" x14ac:dyDescent="0.35">
      <c r="A431" s="1"/>
      <c r="B431" s="1"/>
      <c r="C431" s="1"/>
      <c r="D431" s="1"/>
      <c r="E431" s="1"/>
      <c r="F431" s="1"/>
      <c r="G431" s="1"/>
      <c r="H431" s="1"/>
      <c r="I431" s="1"/>
      <c r="J431" s="1"/>
      <c r="K431" s="1"/>
      <c r="L431" s="77" t="str">
        <f t="shared" si="6"/>
        <v>Yes</v>
      </c>
      <c r="M431" s="4"/>
      <c r="N431" s="4"/>
      <c r="O431" s="77" t="str">
        <f>IF(OR(A431="", M431=""), "",
   IF(AND(
         M431 &lt;= 'County Names to hide (2)'!$D$2,
         OR(N431="", N431 &gt;= 'County Names to hide (2)'!$C$2)
      ),
      "Yes",
      "No"
   )
)</f>
        <v/>
      </c>
      <c r="P431" s="4"/>
      <c r="Q431" s="4"/>
      <c r="R431" s="4"/>
      <c r="S431" s="4"/>
      <c r="T431" s="77" t="str">
        <f>IF(Outcomes!M431="","",
   IF(AND(Outcomes!N431&lt;&gt;"",Outcomes!N431&lt;'County Names to hide (2)'!$C$2),0,
      ROUND((MIN(IF(Outcomes!N431="", 'County Names to hide (2)'!$D$2, Outcomes!N431),'County Names to hide (2)'!$D$2)-Outcomes!M431)/30,1)))</f>
        <v/>
      </c>
      <c r="U431" s="77" t="str">
        <f>IF(Outcomes!C431="", "", DATEDIF(Outcomes!C431, 'County Names to hide (2)'!$D$2, "m"))</f>
        <v/>
      </c>
      <c r="V431" s="77" t="str">
        <f>IF(OR(A431="", M431="", N431=""), "",
   IF(AND(
         N431 &gt;= 'County Names to hide (2)'!$C$2,
         N431 &lt;= 'County Names to hide (2)'!$D$2
      ),
      "Yes",
      "No"
   )
)</f>
        <v/>
      </c>
      <c r="W431" s="1"/>
      <c r="X431" s="1"/>
      <c r="Y431" s="1"/>
      <c r="Z431" s="1"/>
      <c r="AA431" s="1"/>
      <c r="AB431" s="1"/>
      <c r="AC431" s="1"/>
      <c r="AD431" s="1"/>
    </row>
    <row r="432" spans="1:30" x14ac:dyDescent="0.35">
      <c r="A432" s="1"/>
      <c r="B432" s="1"/>
      <c r="C432" s="1"/>
      <c r="D432" s="1"/>
      <c r="E432" s="1"/>
      <c r="F432" s="1"/>
      <c r="G432" s="1"/>
      <c r="H432" s="1"/>
      <c r="I432" s="1"/>
      <c r="J432" s="1"/>
      <c r="K432" s="1"/>
      <c r="L432" s="77" t="str">
        <f t="shared" si="6"/>
        <v>Yes</v>
      </c>
      <c r="M432" s="4"/>
      <c r="N432" s="4"/>
      <c r="O432" s="77" t="str">
        <f>IF(OR(A432="", M432=""), "",
   IF(AND(
         M432 &lt;= 'County Names to hide (2)'!$D$2,
         OR(N432="", N432 &gt;= 'County Names to hide (2)'!$C$2)
      ),
      "Yes",
      "No"
   )
)</f>
        <v/>
      </c>
      <c r="P432" s="4"/>
      <c r="Q432" s="4"/>
      <c r="R432" s="4"/>
      <c r="S432" s="4"/>
      <c r="T432" s="77" t="str">
        <f>IF(Outcomes!M432="","",
   IF(AND(Outcomes!N432&lt;&gt;"",Outcomes!N432&lt;'County Names to hide (2)'!$C$2),0,
      ROUND((MIN(IF(Outcomes!N432="", 'County Names to hide (2)'!$D$2, Outcomes!N432),'County Names to hide (2)'!$D$2)-Outcomes!M432)/30,1)))</f>
        <v/>
      </c>
      <c r="U432" s="77" t="str">
        <f>IF(Outcomes!C432="", "", DATEDIF(Outcomes!C432, 'County Names to hide (2)'!$D$2, "m"))</f>
        <v/>
      </c>
      <c r="V432" s="77" t="str">
        <f>IF(OR(A432="", M432="", N432=""), "",
   IF(AND(
         N432 &gt;= 'County Names to hide (2)'!$C$2,
         N432 &lt;= 'County Names to hide (2)'!$D$2
      ),
      "Yes",
      "No"
   )
)</f>
        <v/>
      </c>
      <c r="W432" s="1"/>
      <c r="X432" s="1"/>
      <c r="Y432" s="1"/>
      <c r="Z432" s="1"/>
      <c r="AA432" s="1"/>
      <c r="AB432" s="1"/>
      <c r="AC432" s="1"/>
      <c r="AD432" s="1"/>
    </row>
    <row r="433" spans="1:30" x14ac:dyDescent="0.35">
      <c r="A433" s="1"/>
      <c r="B433" s="1"/>
      <c r="C433" s="1"/>
      <c r="D433" s="1"/>
      <c r="E433" s="1"/>
      <c r="F433" s="1"/>
      <c r="G433" s="1"/>
      <c r="H433" s="1"/>
      <c r="I433" s="1"/>
      <c r="J433" s="1"/>
      <c r="K433" s="1"/>
      <c r="L433" s="77" t="str">
        <f t="shared" si="6"/>
        <v>Yes</v>
      </c>
      <c r="M433" s="4"/>
      <c r="N433" s="4"/>
      <c r="O433" s="77" t="str">
        <f>IF(OR(A433="", M433=""), "",
   IF(AND(
         M433 &lt;= 'County Names to hide (2)'!$D$2,
         OR(N433="", N433 &gt;= 'County Names to hide (2)'!$C$2)
      ),
      "Yes",
      "No"
   )
)</f>
        <v/>
      </c>
      <c r="P433" s="4"/>
      <c r="Q433" s="4"/>
      <c r="R433" s="4"/>
      <c r="S433" s="4"/>
      <c r="T433" s="77" t="str">
        <f>IF(Outcomes!M433="","",
   IF(AND(Outcomes!N433&lt;&gt;"",Outcomes!N433&lt;'County Names to hide (2)'!$C$2),0,
      ROUND((MIN(IF(Outcomes!N433="", 'County Names to hide (2)'!$D$2, Outcomes!N433),'County Names to hide (2)'!$D$2)-Outcomes!M433)/30,1)))</f>
        <v/>
      </c>
      <c r="U433" s="77" t="str">
        <f>IF(Outcomes!C433="", "", DATEDIF(Outcomes!C433, 'County Names to hide (2)'!$D$2, "m"))</f>
        <v/>
      </c>
      <c r="V433" s="77" t="str">
        <f>IF(OR(A433="", M433="", N433=""), "",
   IF(AND(
         N433 &gt;= 'County Names to hide (2)'!$C$2,
         N433 &lt;= 'County Names to hide (2)'!$D$2
      ),
      "Yes",
      "No"
   )
)</f>
        <v/>
      </c>
      <c r="W433" s="1"/>
      <c r="X433" s="1"/>
      <c r="Y433" s="1"/>
      <c r="Z433" s="1"/>
      <c r="AA433" s="1"/>
      <c r="AB433" s="1"/>
      <c r="AC433" s="1"/>
      <c r="AD433" s="1"/>
    </row>
    <row r="434" spans="1:30" x14ac:dyDescent="0.35">
      <c r="A434" s="1"/>
      <c r="B434" s="1"/>
      <c r="C434" s="1"/>
      <c r="D434" s="1"/>
      <c r="E434" s="1"/>
      <c r="F434" s="1"/>
      <c r="G434" s="1"/>
      <c r="H434" s="1"/>
      <c r="I434" s="1"/>
      <c r="J434" s="1"/>
      <c r="K434" s="1"/>
      <c r="L434" s="77" t="str">
        <f t="shared" si="6"/>
        <v>Yes</v>
      </c>
      <c r="M434" s="4"/>
      <c r="N434" s="4"/>
      <c r="O434" s="77" t="str">
        <f>IF(OR(A434="", M434=""), "",
   IF(AND(
         M434 &lt;= 'County Names to hide (2)'!$D$2,
         OR(N434="", N434 &gt;= 'County Names to hide (2)'!$C$2)
      ),
      "Yes",
      "No"
   )
)</f>
        <v/>
      </c>
      <c r="P434" s="4"/>
      <c r="Q434" s="4"/>
      <c r="R434" s="4"/>
      <c r="S434" s="4"/>
      <c r="T434" s="77" t="str">
        <f>IF(Outcomes!M434="","",
   IF(AND(Outcomes!N434&lt;&gt;"",Outcomes!N434&lt;'County Names to hide (2)'!$C$2),0,
      ROUND((MIN(IF(Outcomes!N434="", 'County Names to hide (2)'!$D$2, Outcomes!N434),'County Names to hide (2)'!$D$2)-Outcomes!M434)/30,1)))</f>
        <v/>
      </c>
      <c r="U434" s="77" t="str">
        <f>IF(Outcomes!C434="", "", DATEDIF(Outcomes!C434, 'County Names to hide (2)'!$D$2, "m"))</f>
        <v/>
      </c>
      <c r="V434" s="77" t="str">
        <f>IF(OR(A434="", M434="", N434=""), "",
   IF(AND(
         N434 &gt;= 'County Names to hide (2)'!$C$2,
         N434 &lt;= 'County Names to hide (2)'!$D$2
      ),
      "Yes",
      "No"
   )
)</f>
        <v/>
      </c>
      <c r="W434" s="1"/>
      <c r="X434" s="1"/>
      <c r="Y434" s="1"/>
      <c r="Z434" s="1"/>
      <c r="AA434" s="1"/>
      <c r="AB434" s="1"/>
      <c r="AC434" s="1"/>
      <c r="AD434" s="1"/>
    </row>
    <row r="435" spans="1:30" x14ac:dyDescent="0.35">
      <c r="A435" s="1"/>
      <c r="B435" s="1"/>
      <c r="C435" s="1"/>
      <c r="D435" s="1"/>
      <c r="E435" s="1"/>
      <c r="F435" s="1"/>
      <c r="G435" s="1"/>
      <c r="H435" s="1"/>
      <c r="I435" s="1"/>
      <c r="J435" s="1"/>
      <c r="K435" s="1"/>
      <c r="L435" s="77" t="str">
        <f t="shared" si="6"/>
        <v>Yes</v>
      </c>
      <c r="M435" s="4"/>
      <c r="N435" s="4"/>
      <c r="O435" s="77" t="str">
        <f>IF(OR(A435="", M435=""), "",
   IF(AND(
         M435 &lt;= 'County Names to hide (2)'!$D$2,
         OR(N435="", N435 &gt;= 'County Names to hide (2)'!$C$2)
      ),
      "Yes",
      "No"
   )
)</f>
        <v/>
      </c>
      <c r="P435" s="4"/>
      <c r="Q435" s="4"/>
      <c r="R435" s="4"/>
      <c r="S435" s="4"/>
      <c r="T435" s="77" t="str">
        <f>IF(Outcomes!M435="","",
   IF(AND(Outcomes!N435&lt;&gt;"",Outcomes!N435&lt;'County Names to hide (2)'!$C$2),0,
      ROUND((MIN(IF(Outcomes!N435="", 'County Names to hide (2)'!$D$2, Outcomes!N435),'County Names to hide (2)'!$D$2)-Outcomes!M435)/30,1)))</f>
        <v/>
      </c>
      <c r="U435" s="77" t="str">
        <f>IF(Outcomes!C435="", "", DATEDIF(Outcomes!C435, 'County Names to hide (2)'!$D$2, "m"))</f>
        <v/>
      </c>
      <c r="V435" s="77" t="str">
        <f>IF(OR(A435="", M435="", N435=""), "",
   IF(AND(
         N435 &gt;= 'County Names to hide (2)'!$C$2,
         N435 &lt;= 'County Names to hide (2)'!$D$2
      ),
      "Yes",
      "No"
   )
)</f>
        <v/>
      </c>
      <c r="W435" s="1"/>
      <c r="X435" s="1"/>
      <c r="Y435" s="1"/>
      <c r="Z435" s="1"/>
      <c r="AA435" s="1"/>
      <c r="AB435" s="1"/>
      <c r="AC435" s="1"/>
      <c r="AD435" s="1"/>
    </row>
    <row r="436" spans="1:30" x14ac:dyDescent="0.35">
      <c r="A436" s="1"/>
      <c r="B436" s="1"/>
      <c r="C436" s="1"/>
      <c r="D436" s="1"/>
      <c r="E436" s="1"/>
      <c r="F436" s="1"/>
      <c r="G436" s="1"/>
      <c r="H436" s="1"/>
      <c r="I436" s="1"/>
      <c r="J436" s="1"/>
      <c r="K436" s="1"/>
      <c r="L436" s="77" t="str">
        <f t="shared" si="6"/>
        <v>Yes</v>
      </c>
      <c r="M436" s="4"/>
      <c r="N436" s="4"/>
      <c r="O436" s="77" t="str">
        <f>IF(OR(A436="", M436=""), "",
   IF(AND(
         M436 &lt;= 'County Names to hide (2)'!$D$2,
         OR(N436="", N436 &gt;= 'County Names to hide (2)'!$C$2)
      ),
      "Yes",
      "No"
   )
)</f>
        <v/>
      </c>
      <c r="P436" s="4"/>
      <c r="Q436" s="4"/>
      <c r="R436" s="4"/>
      <c r="S436" s="4"/>
      <c r="T436" s="77" t="str">
        <f>IF(Outcomes!M436="","",
   IF(AND(Outcomes!N436&lt;&gt;"",Outcomes!N436&lt;'County Names to hide (2)'!$C$2),0,
      ROUND((MIN(IF(Outcomes!N436="", 'County Names to hide (2)'!$D$2, Outcomes!N436),'County Names to hide (2)'!$D$2)-Outcomes!M436)/30,1)))</f>
        <v/>
      </c>
      <c r="U436" s="77" t="str">
        <f>IF(Outcomes!C436="", "", DATEDIF(Outcomes!C436, 'County Names to hide (2)'!$D$2, "m"))</f>
        <v/>
      </c>
      <c r="V436" s="77" t="str">
        <f>IF(OR(A436="", M436="", N436=""), "",
   IF(AND(
         N436 &gt;= 'County Names to hide (2)'!$C$2,
         N436 &lt;= 'County Names to hide (2)'!$D$2
      ),
      "Yes",
      "No"
   )
)</f>
        <v/>
      </c>
      <c r="W436" s="1"/>
      <c r="X436" s="1"/>
      <c r="Y436" s="1"/>
      <c r="Z436" s="1"/>
      <c r="AA436" s="1"/>
      <c r="AB436" s="1"/>
      <c r="AC436" s="1"/>
      <c r="AD436" s="1"/>
    </row>
    <row r="437" spans="1:30" x14ac:dyDescent="0.35">
      <c r="A437" s="1"/>
      <c r="B437" s="1"/>
      <c r="C437" s="1"/>
      <c r="D437" s="1"/>
      <c r="E437" s="1"/>
      <c r="F437" s="1"/>
      <c r="G437" s="1"/>
      <c r="H437" s="1"/>
      <c r="I437" s="1"/>
      <c r="J437" s="1"/>
      <c r="K437" s="1"/>
      <c r="L437" s="77" t="str">
        <f t="shared" si="6"/>
        <v>Yes</v>
      </c>
      <c r="M437" s="4"/>
      <c r="N437" s="4"/>
      <c r="O437" s="77" t="str">
        <f>IF(OR(A437="", M437=""), "",
   IF(AND(
         M437 &lt;= 'County Names to hide (2)'!$D$2,
         OR(N437="", N437 &gt;= 'County Names to hide (2)'!$C$2)
      ),
      "Yes",
      "No"
   )
)</f>
        <v/>
      </c>
      <c r="P437" s="4"/>
      <c r="Q437" s="4"/>
      <c r="R437" s="4"/>
      <c r="S437" s="4"/>
      <c r="T437" s="77" t="str">
        <f>IF(Outcomes!M437="","",
   IF(AND(Outcomes!N437&lt;&gt;"",Outcomes!N437&lt;'County Names to hide (2)'!$C$2),0,
      ROUND((MIN(IF(Outcomes!N437="", 'County Names to hide (2)'!$D$2, Outcomes!N437),'County Names to hide (2)'!$D$2)-Outcomes!M437)/30,1)))</f>
        <v/>
      </c>
      <c r="U437" s="77" t="str">
        <f>IF(Outcomes!C437="", "", DATEDIF(Outcomes!C437, 'County Names to hide (2)'!$D$2, "m"))</f>
        <v/>
      </c>
      <c r="V437" s="77" t="str">
        <f>IF(OR(A437="", M437="", N437=""), "",
   IF(AND(
         N437 &gt;= 'County Names to hide (2)'!$C$2,
         N437 &lt;= 'County Names to hide (2)'!$D$2
      ),
      "Yes",
      "No"
   )
)</f>
        <v/>
      </c>
      <c r="W437" s="1"/>
      <c r="X437" s="1"/>
      <c r="Y437" s="1"/>
      <c r="Z437" s="1"/>
      <c r="AA437" s="1"/>
      <c r="AB437" s="1"/>
      <c r="AC437" s="1"/>
      <c r="AD437" s="1"/>
    </row>
    <row r="438" spans="1:30" x14ac:dyDescent="0.35">
      <c r="A438" s="1"/>
      <c r="B438" s="1"/>
      <c r="C438" s="1"/>
      <c r="D438" s="1"/>
      <c r="E438" s="1"/>
      <c r="F438" s="1"/>
      <c r="G438" s="1"/>
      <c r="H438" s="1"/>
      <c r="I438" s="1"/>
      <c r="J438" s="1"/>
      <c r="K438" s="1"/>
      <c r="L438" s="77" t="str">
        <f t="shared" si="6"/>
        <v>Yes</v>
      </c>
      <c r="M438" s="4"/>
      <c r="N438" s="4"/>
      <c r="O438" s="77" t="str">
        <f>IF(OR(A438="", M438=""), "",
   IF(AND(
         M438 &lt;= 'County Names to hide (2)'!$D$2,
         OR(N438="", N438 &gt;= 'County Names to hide (2)'!$C$2)
      ),
      "Yes",
      "No"
   )
)</f>
        <v/>
      </c>
      <c r="P438" s="4"/>
      <c r="Q438" s="4"/>
      <c r="R438" s="4"/>
      <c r="S438" s="4"/>
      <c r="T438" s="77" t="str">
        <f>IF(Outcomes!M438="","",
   IF(AND(Outcomes!N438&lt;&gt;"",Outcomes!N438&lt;'County Names to hide (2)'!$C$2),0,
      ROUND((MIN(IF(Outcomes!N438="", 'County Names to hide (2)'!$D$2, Outcomes!N438),'County Names to hide (2)'!$D$2)-Outcomes!M438)/30,1)))</f>
        <v/>
      </c>
      <c r="U438" s="77" t="str">
        <f>IF(Outcomes!C438="", "", DATEDIF(Outcomes!C438, 'County Names to hide (2)'!$D$2, "m"))</f>
        <v/>
      </c>
      <c r="V438" s="77" t="str">
        <f>IF(OR(A438="", M438="", N438=""), "",
   IF(AND(
         N438 &gt;= 'County Names to hide (2)'!$C$2,
         N438 &lt;= 'County Names to hide (2)'!$D$2
      ),
      "Yes",
      "No"
   )
)</f>
        <v/>
      </c>
      <c r="W438" s="1"/>
      <c r="X438" s="1"/>
      <c r="Y438" s="1"/>
      <c r="Z438" s="1"/>
      <c r="AA438" s="1"/>
      <c r="AB438" s="1"/>
      <c r="AC438" s="1"/>
      <c r="AD438" s="1"/>
    </row>
    <row r="439" spans="1:30" x14ac:dyDescent="0.35">
      <c r="A439" s="1"/>
      <c r="B439" s="1"/>
      <c r="C439" s="1"/>
      <c r="D439" s="1"/>
      <c r="E439" s="1"/>
      <c r="F439" s="1"/>
      <c r="G439" s="1"/>
      <c r="H439" s="1"/>
      <c r="I439" s="1"/>
      <c r="J439" s="1"/>
      <c r="K439" s="1"/>
      <c r="L439" s="77" t="str">
        <f t="shared" si="6"/>
        <v>Yes</v>
      </c>
      <c r="M439" s="4"/>
      <c r="N439" s="4"/>
      <c r="O439" s="77" t="str">
        <f>IF(OR(A439="", M439=""), "",
   IF(AND(
         M439 &lt;= 'County Names to hide (2)'!$D$2,
         OR(N439="", N439 &gt;= 'County Names to hide (2)'!$C$2)
      ),
      "Yes",
      "No"
   )
)</f>
        <v/>
      </c>
      <c r="P439" s="4"/>
      <c r="Q439" s="4"/>
      <c r="R439" s="4"/>
      <c r="S439" s="4"/>
      <c r="T439" s="77" t="str">
        <f>IF(Outcomes!M439="","",
   IF(AND(Outcomes!N439&lt;&gt;"",Outcomes!N439&lt;'County Names to hide (2)'!$C$2),0,
      ROUND((MIN(IF(Outcomes!N439="", 'County Names to hide (2)'!$D$2, Outcomes!N439),'County Names to hide (2)'!$D$2)-Outcomes!M439)/30,1)))</f>
        <v/>
      </c>
      <c r="U439" s="77" t="str">
        <f>IF(Outcomes!C439="", "", DATEDIF(Outcomes!C439, 'County Names to hide (2)'!$D$2, "m"))</f>
        <v/>
      </c>
      <c r="V439" s="77" t="str">
        <f>IF(OR(A439="", M439="", N439=""), "",
   IF(AND(
         N439 &gt;= 'County Names to hide (2)'!$C$2,
         N439 &lt;= 'County Names to hide (2)'!$D$2
      ),
      "Yes",
      "No"
   )
)</f>
        <v/>
      </c>
      <c r="W439" s="1"/>
      <c r="X439" s="1"/>
      <c r="Y439" s="1"/>
      <c r="Z439" s="1"/>
      <c r="AA439" s="1"/>
      <c r="AB439" s="1"/>
      <c r="AC439" s="1"/>
      <c r="AD439" s="1"/>
    </row>
    <row r="440" spans="1:30" x14ac:dyDescent="0.35">
      <c r="A440" s="1"/>
      <c r="B440" s="1"/>
      <c r="C440" s="1"/>
      <c r="D440" s="1"/>
      <c r="E440" s="1"/>
      <c r="F440" s="1"/>
      <c r="G440" s="1"/>
      <c r="H440" s="1"/>
      <c r="I440" s="1"/>
      <c r="J440" s="1"/>
      <c r="K440" s="1"/>
      <c r="L440" s="77" t="str">
        <f t="shared" si="6"/>
        <v>Yes</v>
      </c>
      <c r="M440" s="4"/>
      <c r="N440" s="4"/>
      <c r="O440" s="77" t="str">
        <f>IF(OR(A440="", M440=""), "",
   IF(AND(
         M440 &lt;= 'County Names to hide (2)'!$D$2,
         OR(N440="", N440 &gt;= 'County Names to hide (2)'!$C$2)
      ),
      "Yes",
      "No"
   )
)</f>
        <v/>
      </c>
      <c r="P440" s="4"/>
      <c r="Q440" s="4"/>
      <c r="R440" s="4"/>
      <c r="S440" s="4"/>
      <c r="T440" s="77" t="str">
        <f>IF(Outcomes!M440="","",
   IF(AND(Outcomes!N440&lt;&gt;"",Outcomes!N440&lt;'County Names to hide (2)'!$C$2),0,
      ROUND((MIN(IF(Outcomes!N440="", 'County Names to hide (2)'!$D$2, Outcomes!N440),'County Names to hide (2)'!$D$2)-Outcomes!M440)/30,1)))</f>
        <v/>
      </c>
      <c r="U440" s="77" t="str">
        <f>IF(Outcomes!C440="", "", DATEDIF(Outcomes!C440, 'County Names to hide (2)'!$D$2, "m"))</f>
        <v/>
      </c>
      <c r="V440" s="77" t="str">
        <f>IF(OR(A440="", M440="", N440=""), "",
   IF(AND(
         N440 &gt;= 'County Names to hide (2)'!$C$2,
         N440 &lt;= 'County Names to hide (2)'!$D$2
      ),
      "Yes",
      "No"
   )
)</f>
        <v/>
      </c>
      <c r="W440" s="1"/>
      <c r="X440" s="1"/>
      <c r="Y440" s="1"/>
      <c r="Z440" s="1"/>
      <c r="AA440" s="1"/>
      <c r="AB440" s="1"/>
      <c r="AC440" s="1"/>
      <c r="AD440" s="1"/>
    </row>
    <row r="441" spans="1:30" x14ac:dyDescent="0.35">
      <c r="A441" s="1"/>
      <c r="B441" s="1"/>
      <c r="C441" s="1"/>
      <c r="D441" s="1"/>
      <c r="E441" s="1"/>
      <c r="F441" s="1"/>
      <c r="G441" s="1"/>
      <c r="H441" s="1"/>
      <c r="I441" s="1"/>
      <c r="J441" s="1"/>
      <c r="K441" s="1"/>
      <c r="L441" s="77" t="str">
        <f t="shared" si="6"/>
        <v>Yes</v>
      </c>
      <c r="M441" s="4"/>
      <c r="N441" s="4"/>
      <c r="O441" s="77" t="str">
        <f>IF(OR(A441="", M441=""), "",
   IF(AND(
         M441 &lt;= 'County Names to hide (2)'!$D$2,
         OR(N441="", N441 &gt;= 'County Names to hide (2)'!$C$2)
      ),
      "Yes",
      "No"
   )
)</f>
        <v/>
      </c>
      <c r="P441" s="4"/>
      <c r="Q441" s="4"/>
      <c r="R441" s="4"/>
      <c r="S441" s="4"/>
      <c r="T441" s="77" t="str">
        <f>IF(Outcomes!M441="","",
   IF(AND(Outcomes!N441&lt;&gt;"",Outcomes!N441&lt;'County Names to hide (2)'!$C$2),0,
      ROUND((MIN(IF(Outcomes!N441="", 'County Names to hide (2)'!$D$2, Outcomes!N441),'County Names to hide (2)'!$D$2)-Outcomes!M441)/30,1)))</f>
        <v/>
      </c>
      <c r="U441" s="77" t="str">
        <f>IF(Outcomes!C441="", "", DATEDIF(Outcomes!C441, 'County Names to hide (2)'!$D$2, "m"))</f>
        <v/>
      </c>
      <c r="V441" s="77" t="str">
        <f>IF(OR(A441="", M441="", N441=""), "",
   IF(AND(
         N441 &gt;= 'County Names to hide (2)'!$C$2,
         N441 &lt;= 'County Names to hide (2)'!$D$2
      ),
      "Yes",
      "No"
   )
)</f>
        <v/>
      </c>
      <c r="W441" s="1"/>
      <c r="X441" s="1"/>
      <c r="Y441" s="1"/>
      <c r="Z441" s="1"/>
      <c r="AA441" s="1"/>
      <c r="AB441" s="1"/>
      <c r="AC441" s="1"/>
      <c r="AD441" s="1"/>
    </row>
    <row r="442" spans="1:30" x14ac:dyDescent="0.35">
      <c r="A442" s="1"/>
      <c r="B442" s="1"/>
      <c r="C442" s="1"/>
      <c r="D442" s="1"/>
      <c r="E442" s="1"/>
      <c r="F442" s="1"/>
      <c r="G442" s="1"/>
      <c r="H442" s="1"/>
      <c r="I442" s="1"/>
      <c r="J442" s="1"/>
      <c r="K442" s="1"/>
      <c r="L442" s="77" t="str">
        <f t="shared" si="6"/>
        <v>Yes</v>
      </c>
      <c r="M442" s="4"/>
      <c r="N442" s="4"/>
      <c r="O442" s="77" t="str">
        <f>IF(OR(A442="", M442=""), "",
   IF(AND(
         M442 &lt;= 'County Names to hide (2)'!$D$2,
         OR(N442="", N442 &gt;= 'County Names to hide (2)'!$C$2)
      ),
      "Yes",
      "No"
   )
)</f>
        <v/>
      </c>
      <c r="P442" s="4"/>
      <c r="Q442" s="4"/>
      <c r="R442" s="4"/>
      <c r="S442" s="4"/>
      <c r="T442" s="77" t="str">
        <f>IF(Outcomes!M442="","",
   IF(AND(Outcomes!N442&lt;&gt;"",Outcomes!N442&lt;'County Names to hide (2)'!$C$2),0,
      ROUND((MIN(IF(Outcomes!N442="", 'County Names to hide (2)'!$D$2, Outcomes!N442),'County Names to hide (2)'!$D$2)-Outcomes!M442)/30,1)))</f>
        <v/>
      </c>
      <c r="U442" s="77" t="str">
        <f>IF(Outcomes!C442="", "", DATEDIF(Outcomes!C442, 'County Names to hide (2)'!$D$2, "m"))</f>
        <v/>
      </c>
      <c r="V442" s="77" t="str">
        <f>IF(OR(A442="", M442="", N442=""), "",
   IF(AND(
         N442 &gt;= 'County Names to hide (2)'!$C$2,
         N442 &lt;= 'County Names to hide (2)'!$D$2
      ),
      "Yes",
      "No"
   )
)</f>
        <v/>
      </c>
      <c r="W442" s="1"/>
      <c r="X442" s="1"/>
      <c r="Y442" s="1"/>
      <c r="Z442" s="1"/>
      <c r="AA442" s="1"/>
      <c r="AB442" s="1"/>
      <c r="AC442" s="1"/>
      <c r="AD442" s="1"/>
    </row>
    <row r="443" spans="1:30" x14ac:dyDescent="0.35">
      <c r="A443" s="1"/>
      <c r="B443" s="1"/>
      <c r="C443" s="1"/>
      <c r="D443" s="1"/>
      <c r="E443" s="1"/>
      <c r="F443" s="1"/>
      <c r="G443" s="1"/>
      <c r="H443" s="1"/>
      <c r="I443" s="1"/>
      <c r="J443" s="1"/>
      <c r="K443" s="1"/>
      <c r="L443" s="77" t="str">
        <f t="shared" si="6"/>
        <v>Yes</v>
      </c>
      <c r="M443" s="4"/>
      <c r="N443" s="4"/>
      <c r="O443" s="77" t="str">
        <f>IF(OR(A443="", M443=""), "",
   IF(AND(
         M443 &lt;= 'County Names to hide (2)'!$D$2,
         OR(N443="", N443 &gt;= 'County Names to hide (2)'!$C$2)
      ),
      "Yes",
      "No"
   )
)</f>
        <v/>
      </c>
      <c r="P443" s="4"/>
      <c r="Q443" s="4"/>
      <c r="R443" s="4"/>
      <c r="S443" s="4"/>
      <c r="T443" s="77" t="str">
        <f>IF(Outcomes!M443="","",
   IF(AND(Outcomes!N443&lt;&gt;"",Outcomes!N443&lt;'County Names to hide (2)'!$C$2),0,
      ROUND((MIN(IF(Outcomes!N443="", 'County Names to hide (2)'!$D$2, Outcomes!N443),'County Names to hide (2)'!$D$2)-Outcomes!M443)/30,1)))</f>
        <v/>
      </c>
      <c r="U443" s="77" t="str">
        <f>IF(Outcomes!C443="", "", DATEDIF(Outcomes!C443, 'County Names to hide (2)'!$D$2, "m"))</f>
        <v/>
      </c>
      <c r="V443" s="77" t="str">
        <f>IF(OR(A443="", M443="", N443=""), "",
   IF(AND(
         N443 &gt;= 'County Names to hide (2)'!$C$2,
         N443 &lt;= 'County Names to hide (2)'!$D$2
      ),
      "Yes",
      "No"
   )
)</f>
        <v/>
      </c>
      <c r="W443" s="1"/>
      <c r="X443" s="1"/>
      <c r="Y443" s="1"/>
      <c r="Z443" s="1"/>
      <c r="AA443" s="1"/>
      <c r="AB443" s="1"/>
      <c r="AC443" s="1"/>
      <c r="AD443" s="1"/>
    </row>
    <row r="444" spans="1:30" x14ac:dyDescent="0.35">
      <c r="A444" s="1"/>
      <c r="B444" s="1"/>
      <c r="C444" s="1"/>
      <c r="D444" s="1"/>
      <c r="E444" s="1"/>
      <c r="F444" s="1"/>
      <c r="G444" s="1"/>
      <c r="H444" s="1"/>
      <c r="I444" s="1"/>
      <c r="J444" s="1"/>
      <c r="K444" s="1"/>
      <c r="L444" s="77" t="str">
        <f t="shared" si="6"/>
        <v>Yes</v>
      </c>
      <c r="M444" s="4"/>
      <c r="N444" s="4"/>
      <c r="O444" s="77" t="str">
        <f>IF(OR(A444="", M444=""), "",
   IF(AND(
         M444 &lt;= 'County Names to hide (2)'!$D$2,
         OR(N444="", N444 &gt;= 'County Names to hide (2)'!$C$2)
      ),
      "Yes",
      "No"
   )
)</f>
        <v/>
      </c>
      <c r="P444" s="4"/>
      <c r="Q444" s="4"/>
      <c r="R444" s="4"/>
      <c r="S444" s="4"/>
      <c r="T444" s="77" t="str">
        <f>IF(Outcomes!M444="","",
   IF(AND(Outcomes!N444&lt;&gt;"",Outcomes!N444&lt;'County Names to hide (2)'!$C$2),0,
      ROUND((MIN(IF(Outcomes!N444="", 'County Names to hide (2)'!$D$2, Outcomes!N444),'County Names to hide (2)'!$D$2)-Outcomes!M444)/30,1)))</f>
        <v/>
      </c>
      <c r="U444" s="77" t="str">
        <f>IF(Outcomes!C444="", "", DATEDIF(Outcomes!C444, 'County Names to hide (2)'!$D$2, "m"))</f>
        <v/>
      </c>
      <c r="V444" s="77" t="str">
        <f>IF(OR(A444="", M444="", N444=""), "",
   IF(AND(
         N444 &gt;= 'County Names to hide (2)'!$C$2,
         N444 &lt;= 'County Names to hide (2)'!$D$2
      ),
      "Yes",
      "No"
   )
)</f>
        <v/>
      </c>
      <c r="W444" s="1"/>
      <c r="X444" s="1"/>
      <c r="Y444" s="1"/>
      <c r="Z444" s="1"/>
      <c r="AA444" s="1"/>
      <c r="AB444" s="1"/>
      <c r="AC444" s="1"/>
      <c r="AD444" s="1"/>
    </row>
    <row r="445" spans="1:30" x14ac:dyDescent="0.35">
      <c r="A445" s="1"/>
      <c r="B445" s="1"/>
      <c r="C445" s="1"/>
      <c r="D445" s="1"/>
      <c r="E445" s="1"/>
      <c r="F445" s="1"/>
      <c r="G445" s="1"/>
      <c r="H445" s="1"/>
      <c r="I445" s="1"/>
      <c r="J445" s="1"/>
      <c r="K445" s="1"/>
      <c r="L445" s="77" t="str">
        <f t="shared" si="6"/>
        <v>Yes</v>
      </c>
      <c r="M445" s="4"/>
      <c r="N445" s="4"/>
      <c r="O445" s="77" t="str">
        <f>IF(OR(A445="", M445=""), "",
   IF(AND(
         M445 &lt;= 'County Names to hide (2)'!$D$2,
         OR(N445="", N445 &gt;= 'County Names to hide (2)'!$C$2)
      ),
      "Yes",
      "No"
   )
)</f>
        <v/>
      </c>
      <c r="P445" s="4"/>
      <c r="Q445" s="4"/>
      <c r="R445" s="4"/>
      <c r="S445" s="4"/>
      <c r="T445" s="77" t="str">
        <f>IF(Outcomes!M445="","",
   IF(AND(Outcomes!N445&lt;&gt;"",Outcomes!N445&lt;'County Names to hide (2)'!$C$2),0,
      ROUND((MIN(IF(Outcomes!N445="", 'County Names to hide (2)'!$D$2, Outcomes!N445),'County Names to hide (2)'!$D$2)-Outcomes!M445)/30,1)))</f>
        <v/>
      </c>
      <c r="U445" s="77" t="str">
        <f>IF(Outcomes!C445="", "", DATEDIF(Outcomes!C445, 'County Names to hide (2)'!$D$2, "m"))</f>
        <v/>
      </c>
      <c r="V445" s="77" t="str">
        <f>IF(OR(A445="", M445="", N445=""), "",
   IF(AND(
         N445 &gt;= 'County Names to hide (2)'!$C$2,
         N445 &lt;= 'County Names to hide (2)'!$D$2
      ),
      "Yes",
      "No"
   )
)</f>
        <v/>
      </c>
      <c r="W445" s="1"/>
      <c r="X445" s="1"/>
      <c r="Y445" s="1"/>
      <c r="Z445" s="1"/>
      <c r="AA445" s="1"/>
      <c r="AB445" s="1"/>
      <c r="AC445" s="1"/>
      <c r="AD445" s="1"/>
    </row>
    <row r="446" spans="1:30" x14ac:dyDescent="0.35">
      <c r="A446" s="1"/>
      <c r="B446" s="1"/>
      <c r="C446" s="1"/>
      <c r="D446" s="1"/>
      <c r="E446" s="1"/>
      <c r="F446" s="1"/>
      <c r="G446" s="1"/>
      <c r="H446" s="1"/>
      <c r="I446" s="1"/>
      <c r="J446" s="1"/>
      <c r="K446" s="1"/>
      <c r="L446" s="77" t="str">
        <f t="shared" si="6"/>
        <v>Yes</v>
      </c>
      <c r="M446" s="4"/>
      <c r="N446" s="4"/>
      <c r="O446" s="77" t="str">
        <f>IF(OR(A446="", M446=""), "",
   IF(AND(
         M446 &lt;= 'County Names to hide (2)'!$D$2,
         OR(N446="", N446 &gt;= 'County Names to hide (2)'!$C$2)
      ),
      "Yes",
      "No"
   )
)</f>
        <v/>
      </c>
      <c r="P446" s="4"/>
      <c r="Q446" s="4"/>
      <c r="R446" s="4"/>
      <c r="S446" s="4"/>
      <c r="T446" s="77" t="str">
        <f>IF(Outcomes!M446="","",
   IF(AND(Outcomes!N446&lt;&gt;"",Outcomes!N446&lt;'County Names to hide (2)'!$C$2),0,
      ROUND((MIN(IF(Outcomes!N446="", 'County Names to hide (2)'!$D$2, Outcomes!N446),'County Names to hide (2)'!$D$2)-Outcomes!M446)/30,1)))</f>
        <v/>
      </c>
      <c r="U446" s="77" t="str">
        <f>IF(Outcomes!C446="", "", DATEDIF(Outcomes!C446, 'County Names to hide (2)'!$D$2, "m"))</f>
        <v/>
      </c>
      <c r="V446" s="77" t="str">
        <f>IF(OR(A446="", M446="", N446=""), "",
   IF(AND(
         N446 &gt;= 'County Names to hide (2)'!$C$2,
         N446 &lt;= 'County Names to hide (2)'!$D$2
      ),
      "Yes",
      "No"
   )
)</f>
        <v/>
      </c>
      <c r="W446" s="1"/>
      <c r="X446" s="1"/>
      <c r="Y446" s="1"/>
      <c r="Z446" s="1"/>
      <c r="AA446" s="1"/>
      <c r="AB446" s="1"/>
      <c r="AC446" s="1"/>
      <c r="AD446" s="1"/>
    </row>
    <row r="447" spans="1:30" x14ac:dyDescent="0.35">
      <c r="A447" s="1"/>
      <c r="B447" s="1"/>
      <c r="C447" s="1"/>
      <c r="D447" s="1"/>
      <c r="E447" s="1"/>
      <c r="F447" s="1"/>
      <c r="G447" s="1"/>
      <c r="H447" s="1"/>
      <c r="I447" s="1"/>
      <c r="J447" s="1"/>
      <c r="K447" s="1"/>
      <c r="L447" s="77" t="str">
        <f t="shared" si="6"/>
        <v>Yes</v>
      </c>
      <c r="M447" s="4"/>
      <c r="N447" s="4"/>
      <c r="O447" s="77" t="str">
        <f>IF(OR(A447="", M447=""), "",
   IF(AND(
         M447 &lt;= 'County Names to hide (2)'!$D$2,
         OR(N447="", N447 &gt;= 'County Names to hide (2)'!$C$2)
      ),
      "Yes",
      "No"
   )
)</f>
        <v/>
      </c>
      <c r="P447" s="4"/>
      <c r="Q447" s="4"/>
      <c r="R447" s="4"/>
      <c r="S447" s="4"/>
      <c r="T447" s="77" t="str">
        <f>IF(Outcomes!M447="","",
   IF(AND(Outcomes!N447&lt;&gt;"",Outcomes!N447&lt;'County Names to hide (2)'!$C$2),0,
      ROUND((MIN(IF(Outcomes!N447="", 'County Names to hide (2)'!$D$2, Outcomes!N447),'County Names to hide (2)'!$D$2)-Outcomes!M447)/30,1)))</f>
        <v/>
      </c>
      <c r="U447" s="77" t="str">
        <f>IF(Outcomes!C447="", "", DATEDIF(Outcomes!C447, 'County Names to hide (2)'!$D$2, "m"))</f>
        <v/>
      </c>
      <c r="V447" s="77" t="str">
        <f>IF(OR(A447="", M447="", N447=""), "",
   IF(AND(
         N447 &gt;= 'County Names to hide (2)'!$C$2,
         N447 &lt;= 'County Names to hide (2)'!$D$2
      ),
      "Yes",
      "No"
   )
)</f>
        <v/>
      </c>
      <c r="W447" s="1"/>
      <c r="X447" s="1"/>
      <c r="Y447" s="1"/>
      <c r="Z447" s="1"/>
      <c r="AA447" s="1"/>
      <c r="AB447" s="1"/>
      <c r="AC447" s="1"/>
      <c r="AD447" s="1"/>
    </row>
    <row r="448" spans="1:30" x14ac:dyDescent="0.35">
      <c r="A448" s="1"/>
      <c r="B448" s="1"/>
      <c r="C448" s="1"/>
      <c r="D448" s="1"/>
      <c r="E448" s="1"/>
      <c r="F448" s="1"/>
      <c r="G448" s="1"/>
      <c r="H448" s="1"/>
      <c r="I448" s="1"/>
      <c r="J448" s="1"/>
      <c r="K448" s="1"/>
      <c r="L448" s="77" t="str">
        <f t="shared" si="6"/>
        <v>Yes</v>
      </c>
      <c r="M448" s="4"/>
      <c r="N448" s="4"/>
      <c r="O448" s="77" t="str">
        <f>IF(OR(A448="", M448=""), "",
   IF(AND(
         M448 &lt;= 'County Names to hide (2)'!$D$2,
         OR(N448="", N448 &gt;= 'County Names to hide (2)'!$C$2)
      ),
      "Yes",
      "No"
   )
)</f>
        <v/>
      </c>
      <c r="P448" s="4"/>
      <c r="Q448" s="4"/>
      <c r="R448" s="4"/>
      <c r="S448" s="4"/>
      <c r="T448" s="77" t="str">
        <f>IF(Outcomes!M448="","",
   IF(AND(Outcomes!N448&lt;&gt;"",Outcomes!N448&lt;'County Names to hide (2)'!$C$2),0,
      ROUND((MIN(IF(Outcomes!N448="", 'County Names to hide (2)'!$D$2, Outcomes!N448),'County Names to hide (2)'!$D$2)-Outcomes!M448)/30,1)))</f>
        <v/>
      </c>
      <c r="U448" s="77" t="str">
        <f>IF(Outcomes!C448="", "", DATEDIF(Outcomes!C448, 'County Names to hide (2)'!$D$2, "m"))</f>
        <v/>
      </c>
      <c r="V448" s="77" t="str">
        <f>IF(OR(A448="", M448="", N448=""), "",
   IF(AND(
         N448 &gt;= 'County Names to hide (2)'!$C$2,
         N448 &lt;= 'County Names to hide (2)'!$D$2
      ),
      "Yes",
      "No"
   )
)</f>
        <v/>
      </c>
      <c r="W448" s="1"/>
      <c r="X448" s="1"/>
      <c r="Y448" s="1"/>
      <c r="Z448" s="1"/>
      <c r="AA448" s="1"/>
      <c r="AB448" s="1"/>
      <c r="AC448" s="1"/>
      <c r="AD448" s="1"/>
    </row>
    <row r="449" spans="1:30" x14ac:dyDescent="0.35">
      <c r="A449" s="1"/>
      <c r="B449" s="1"/>
      <c r="C449" s="1"/>
      <c r="D449" s="1"/>
      <c r="E449" s="1"/>
      <c r="F449" s="1"/>
      <c r="G449" s="1"/>
      <c r="H449" s="1"/>
      <c r="I449" s="1"/>
      <c r="J449" s="1"/>
      <c r="K449" s="1"/>
      <c r="L449" s="77" t="str">
        <f t="shared" si="6"/>
        <v>Yes</v>
      </c>
      <c r="M449" s="4"/>
      <c r="N449" s="4"/>
      <c r="O449" s="77" t="str">
        <f>IF(OR(A449="", M449=""), "",
   IF(AND(
         M449 &lt;= 'County Names to hide (2)'!$D$2,
         OR(N449="", N449 &gt;= 'County Names to hide (2)'!$C$2)
      ),
      "Yes",
      "No"
   )
)</f>
        <v/>
      </c>
      <c r="P449" s="4"/>
      <c r="Q449" s="4"/>
      <c r="R449" s="4"/>
      <c r="S449" s="4"/>
      <c r="T449" s="77" t="str">
        <f>IF(Outcomes!M449="","",
   IF(AND(Outcomes!N449&lt;&gt;"",Outcomes!N449&lt;'County Names to hide (2)'!$C$2),0,
      ROUND((MIN(IF(Outcomes!N449="", 'County Names to hide (2)'!$D$2, Outcomes!N449),'County Names to hide (2)'!$D$2)-Outcomes!M449)/30,1)))</f>
        <v/>
      </c>
      <c r="U449" s="77" t="str">
        <f>IF(Outcomes!C449="", "", DATEDIF(Outcomes!C449, 'County Names to hide (2)'!$D$2, "m"))</f>
        <v/>
      </c>
      <c r="V449" s="77" t="str">
        <f>IF(OR(A449="", M449="", N449=""), "",
   IF(AND(
         N449 &gt;= 'County Names to hide (2)'!$C$2,
         N449 &lt;= 'County Names to hide (2)'!$D$2
      ),
      "Yes",
      "No"
   )
)</f>
        <v/>
      </c>
      <c r="W449" s="1"/>
      <c r="X449" s="1"/>
      <c r="Y449" s="1"/>
      <c r="Z449" s="1"/>
      <c r="AA449" s="1"/>
      <c r="AB449" s="1"/>
      <c r="AC449" s="1"/>
      <c r="AD449" s="1"/>
    </row>
    <row r="450" spans="1:30" x14ac:dyDescent="0.35">
      <c r="A450" s="1"/>
      <c r="B450" s="1"/>
      <c r="C450" s="1"/>
      <c r="D450" s="1"/>
      <c r="E450" s="1"/>
      <c r="F450" s="1"/>
      <c r="G450" s="1"/>
      <c r="H450" s="1"/>
      <c r="I450" s="1"/>
      <c r="J450" s="1"/>
      <c r="K450" s="1"/>
      <c r="L450" s="77" t="str">
        <f t="shared" si="6"/>
        <v>Yes</v>
      </c>
      <c r="M450" s="4"/>
      <c r="N450" s="4"/>
      <c r="O450" s="77" t="str">
        <f>IF(OR(A450="", M450=""), "",
   IF(AND(
         M450 &lt;= 'County Names to hide (2)'!$D$2,
         OR(N450="", N450 &gt;= 'County Names to hide (2)'!$C$2)
      ),
      "Yes",
      "No"
   )
)</f>
        <v/>
      </c>
      <c r="P450" s="4"/>
      <c r="Q450" s="4"/>
      <c r="R450" s="4"/>
      <c r="S450" s="4"/>
      <c r="T450" s="77" t="str">
        <f>IF(Outcomes!M450="","",
   IF(AND(Outcomes!N450&lt;&gt;"",Outcomes!N450&lt;'County Names to hide (2)'!$C$2),0,
      ROUND((MIN(IF(Outcomes!N450="", 'County Names to hide (2)'!$D$2, Outcomes!N450),'County Names to hide (2)'!$D$2)-Outcomes!M450)/30,1)))</f>
        <v/>
      </c>
      <c r="U450" s="77" t="str">
        <f>IF(Outcomes!C450="", "", DATEDIF(Outcomes!C450, 'County Names to hide (2)'!$D$2, "m"))</f>
        <v/>
      </c>
      <c r="V450" s="77" t="str">
        <f>IF(OR(A450="", M450="", N450=""), "",
   IF(AND(
         N450 &gt;= 'County Names to hide (2)'!$C$2,
         N450 &lt;= 'County Names to hide (2)'!$D$2
      ),
      "Yes",
      "No"
   )
)</f>
        <v/>
      </c>
      <c r="W450" s="1"/>
      <c r="X450" s="1"/>
      <c r="Y450" s="1"/>
      <c r="Z450" s="1"/>
      <c r="AA450" s="1"/>
      <c r="AB450" s="1"/>
      <c r="AC450" s="1"/>
      <c r="AD450" s="1"/>
    </row>
    <row r="451" spans="1:30" x14ac:dyDescent="0.35">
      <c r="A451" s="1"/>
      <c r="B451" s="1"/>
      <c r="C451" s="1"/>
      <c r="D451" s="1"/>
      <c r="E451" s="1"/>
      <c r="F451" s="1"/>
      <c r="G451" s="1"/>
      <c r="H451" s="1"/>
      <c r="I451" s="1"/>
      <c r="J451" s="1"/>
      <c r="K451" s="1"/>
      <c r="L451" s="77" t="str">
        <f t="shared" si="6"/>
        <v>Yes</v>
      </c>
      <c r="M451" s="4"/>
      <c r="N451" s="4"/>
      <c r="O451" s="77" t="str">
        <f>IF(OR(A451="", M451=""), "",
   IF(AND(
         M451 &lt;= 'County Names to hide (2)'!$D$2,
         OR(N451="", N451 &gt;= 'County Names to hide (2)'!$C$2)
      ),
      "Yes",
      "No"
   )
)</f>
        <v/>
      </c>
      <c r="P451" s="4"/>
      <c r="Q451" s="4"/>
      <c r="R451" s="4"/>
      <c r="S451" s="4"/>
      <c r="T451" s="77" t="str">
        <f>IF(Outcomes!M451="","",
   IF(AND(Outcomes!N451&lt;&gt;"",Outcomes!N451&lt;'County Names to hide (2)'!$C$2),0,
      ROUND((MIN(IF(Outcomes!N451="", 'County Names to hide (2)'!$D$2, Outcomes!N451),'County Names to hide (2)'!$D$2)-Outcomes!M451)/30,1)))</f>
        <v/>
      </c>
      <c r="U451" s="77" t="str">
        <f>IF(Outcomes!C451="", "", DATEDIF(Outcomes!C451, 'County Names to hide (2)'!$D$2, "m"))</f>
        <v/>
      </c>
      <c r="V451" s="77" t="str">
        <f>IF(OR(A451="", M451="", N451=""), "",
   IF(AND(
         N451 &gt;= 'County Names to hide (2)'!$C$2,
         N451 &lt;= 'County Names to hide (2)'!$D$2
      ),
      "Yes",
      "No"
   )
)</f>
        <v/>
      </c>
      <c r="W451" s="1"/>
      <c r="X451" s="1"/>
      <c r="Y451" s="1"/>
      <c r="Z451" s="1"/>
      <c r="AA451" s="1"/>
      <c r="AB451" s="1"/>
      <c r="AC451" s="1"/>
      <c r="AD451" s="1"/>
    </row>
    <row r="452" spans="1:30" x14ac:dyDescent="0.35">
      <c r="A452" s="1"/>
      <c r="B452" s="1"/>
      <c r="C452" s="1"/>
      <c r="D452" s="1"/>
      <c r="E452" s="1"/>
      <c r="F452" s="1"/>
      <c r="G452" s="1"/>
      <c r="H452" s="1"/>
      <c r="I452" s="1"/>
      <c r="J452" s="1"/>
      <c r="K452" s="1"/>
      <c r="L452" s="77" t="str">
        <f t="shared" si="6"/>
        <v>Yes</v>
      </c>
      <c r="M452" s="4"/>
      <c r="N452" s="4"/>
      <c r="O452" s="77" t="str">
        <f>IF(OR(A452="", M452=""), "",
   IF(AND(
         M452 &lt;= 'County Names to hide (2)'!$D$2,
         OR(N452="", N452 &gt;= 'County Names to hide (2)'!$C$2)
      ),
      "Yes",
      "No"
   )
)</f>
        <v/>
      </c>
      <c r="P452" s="4"/>
      <c r="Q452" s="4"/>
      <c r="R452" s="4"/>
      <c r="S452" s="4"/>
      <c r="T452" s="77" t="str">
        <f>IF(Outcomes!M452="","",
   IF(AND(Outcomes!N452&lt;&gt;"",Outcomes!N452&lt;'County Names to hide (2)'!$C$2),0,
      ROUND((MIN(IF(Outcomes!N452="", 'County Names to hide (2)'!$D$2, Outcomes!N452),'County Names to hide (2)'!$D$2)-Outcomes!M452)/30,1)))</f>
        <v/>
      </c>
      <c r="U452" s="77" t="str">
        <f>IF(Outcomes!C452="", "", DATEDIF(Outcomes!C452, 'County Names to hide (2)'!$D$2, "m"))</f>
        <v/>
      </c>
      <c r="V452" s="77" t="str">
        <f>IF(OR(A452="", M452="", N452=""), "",
   IF(AND(
         N452 &gt;= 'County Names to hide (2)'!$C$2,
         N452 &lt;= 'County Names to hide (2)'!$D$2
      ),
      "Yes",
      "No"
   )
)</f>
        <v/>
      </c>
      <c r="W452" s="1"/>
      <c r="X452" s="1"/>
      <c r="Y452" s="1"/>
      <c r="Z452" s="1"/>
      <c r="AA452" s="1"/>
      <c r="AB452" s="1"/>
      <c r="AC452" s="1"/>
      <c r="AD452" s="1"/>
    </row>
    <row r="453" spans="1:30" x14ac:dyDescent="0.35">
      <c r="A453" s="1"/>
      <c r="B453" s="1"/>
      <c r="C453" s="1"/>
      <c r="D453" s="1"/>
      <c r="E453" s="1"/>
      <c r="F453" s="1"/>
      <c r="G453" s="1"/>
      <c r="H453" s="1"/>
      <c r="I453" s="1"/>
      <c r="J453" s="1"/>
      <c r="K453" s="1"/>
      <c r="L453" s="77" t="str">
        <f t="shared" ref="L453:L499" si="7">IF(COUNTIF(F454:K454, "Yes")&gt;0, "No", "Yes")</f>
        <v>Yes</v>
      </c>
      <c r="M453" s="4"/>
      <c r="N453" s="4"/>
      <c r="O453" s="77" t="str">
        <f>IF(OR(A453="", M453=""), "",
   IF(AND(
         M453 &lt;= 'County Names to hide (2)'!$D$2,
         OR(N453="", N453 &gt;= 'County Names to hide (2)'!$C$2)
      ),
      "Yes",
      "No"
   )
)</f>
        <v/>
      </c>
      <c r="P453" s="4"/>
      <c r="Q453" s="4"/>
      <c r="R453" s="4"/>
      <c r="S453" s="4"/>
      <c r="T453" s="77" t="str">
        <f>IF(Outcomes!M453="","",
   IF(AND(Outcomes!N453&lt;&gt;"",Outcomes!N453&lt;'County Names to hide (2)'!$C$2),0,
      ROUND((MIN(IF(Outcomes!N453="", 'County Names to hide (2)'!$D$2, Outcomes!N453),'County Names to hide (2)'!$D$2)-Outcomes!M453)/30,1)))</f>
        <v/>
      </c>
      <c r="U453" s="77" t="str">
        <f>IF(Outcomes!C453="", "", DATEDIF(Outcomes!C453, 'County Names to hide (2)'!$D$2, "m"))</f>
        <v/>
      </c>
      <c r="V453" s="77" t="str">
        <f>IF(OR(A453="", M453="", N453=""), "",
   IF(AND(
         N453 &gt;= 'County Names to hide (2)'!$C$2,
         N453 &lt;= 'County Names to hide (2)'!$D$2
      ),
      "Yes",
      "No"
   )
)</f>
        <v/>
      </c>
      <c r="W453" s="1"/>
      <c r="X453" s="1"/>
      <c r="Y453" s="1"/>
      <c r="Z453" s="1"/>
      <c r="AA453" s="1"/>
      <c r="AB453" s="1"/>
      <c r="AC453" s="1"/>
      <c r="AD453" s="1"/>
    </row>
    <row r="454" spans="1:30" x14ac:dyDescent="0.35">
      <c r="A454" s="1"/>
      <c r="B454" s="1"/>
      <c r="C454" s="1"/>
      <c r="D454" s="1"/>
      <c r="E454" s="1"/>
      <c r="F454" s="1"/>
      <c r="G454" s="1"/>
      <c r="H454" s="1"/>
      <c r="I454" s="1"/>
      <c r="J454" s="1"/>
      <c r="K454" s="1"/>
      <c r="L454" s="77" t="str">
        <f t="shared" si="7"/>
        <v>Yes</v>
      </c>
      <c r="M454" s="4"/>
      <c r="N454" s="4"/>
      <c r="O454" s="77" t="str">
        <f>IF(OR(A454="", M454=""), "",
   IF(AND(
         M454 &lt;= 'County Names to hide (2)'!$D$2,
         OR(N454="", N454 &gt;= 'County Names to hide (2)'!$C$2)
      ),
      "Yes",
      "No"
   )
)</f>
        <v/>
      </c>
      <c r="P454" s="4"/>
      <c r="Q454" s="4"/>
      <c r="R454" s="4"/>
      <c r="S454" s="4"/>
      <c r="T454" s="77" t="str">
        <f>IF(Outcomes!M454="","",
   IF(AND(Outcomes!N454&lt;&gt;"",Outcomes!N454&lt;'County Names to hide (2)'!$C$2),0,
      ROUND((MIN(IF(Outcomes!N454="", 'County Names to hide (2)'!$D$2, Outcomes!N454),'County Names to hide (2)'!$D$2)-Outcomes!M454)/30,1)))</f>
        <v/>
      </c>
      <c r="U454" s="77" t="str">
        <f>IF(Outcomes!C454="", "", DATEDIF(Outcomes!C454, 'County Names to hide (2)'!$D$2, "m"))</f>
        <v/>
      </c>
      <c r="V454" s="77" t="str">
        <f>IF(OR(A454="", M454="", N454=""), "",
   IF(AND(
         N454 &gt;= 'County Names to hide (2)'!$C$2,
         N454 &lt;= 'County Names to hide (2)'!$D$2
      ),
      "Yes",
      "No"
   )
)</f>
        <v/>
      </c>
      <c r="W454" s="1"/>
      <c r="X454" s="1"/>
      <c r="Y454" s="1"/>
      <c r="Z454" s="1"/>
      <c r="AA454" s="1"/>
      <c r="AB454" s="1"/>
      <c r="AC454" s="1"/>
      <c r="AD454" s="1"/>
    </row>
    <row r="455" spans="1:30" x14ac:dyDescent="0.35">
      <c r="A455" s="1"/>
      <c r="B455" s="1"/>
      <c r="C455" s="1"/>
      <c r="D455" s="1"/>
      <c r="E455" s="1"/>
      <c r="F455" s="1"/>
      <c r="G455" s="1"/>
      <c r="H455" s="1"/>
      <c r="I455" s="1"/>
      <c r="J455" s="1"/>
      <c r="K455" s="1"/>
      <c r="L455" s="77" t="str">
        <f t="shared" si="7"/>
        <v>Yes</v>
      </c>
      <c r="M455" s="4"/>
      <c r="N455" s="4"/>
      <c r="O455" s="77" t="str">
        <f>IF(OR(A455="", M455=""), "",
   IF(AND(
         M455 &lt;= 'County Names to hide (2)'!$D$2,
         OR(N455="", N455 &gt;= 'County Names to hide (2)'!$C$2)
      ),
      "Yes",
      "No"
   )
)</f>
        <v/>
      </c>
      <c r="P455" s="4"/>
      <c r="Q455" s="4"/>
      <c r="R455" s="4"/>
      <c r="S455" s="4"/>
      <c r="T455" s="77" t="str">
        <f>IF(Outcomes!M455="","",
   IF(AND(Outcomes!N455&lt;&gt;"",Outcomes!N455&lt;'County Names to hide (2)'!$C$2),0,
      ROUND((MIN(IF(Outcomes!N455="", 'County Names to hide (2)'!$D$2, Outcomes!N455),'County Names to hide (2)'!$D$2)-Outcomes!M455)/30,1)))</f>
        <v/>
      </c>
      <c r="U455" s="77" t="str">
        <f>IF(Outcomes!C455="", "", DATEDIF(Outcomes!C455, 'County Names to hide (2)'!$D$2, "m"))</f>
        <v/>
      </c>
      <c r="V455" s="77" t="str">
        <f>IF(OR(A455="", M455="", N455=""), "",
   IF(AND(
         N455 &gt;= 'County Names to hide (2)'!$C$2,
         N455 &lt;= 'County Names to hide (2)'!$D$2
      ),
      "Yes",
      "No"
   )
)</f>
        <v/>
      </c>
      <c r="W455" s="1"/>
      <c r="X455" s="1"/>
      <c r="Y455" s="1"/>
      <c r="Z455" s="1"/>
      <c r="AA455" s="1"/>
      <c r="AB455" s="1"/>
      <c r="AC455" s="1"/>
      <c r="AD455" s="1"/>
    </row>
    <row r="456" spans="1:30" x14ac:dyDescent="0.35">
      <c r="A456" s="1"/>
      <c r="B456" s="1"/>
      <c r="C456" s="1"/>
      <c r="D456" s="1"/>
      <c r="E456" s="1"/>
      <c r="F456" s="1"/>
      <c r="G456" s="1"/>
      <c r="H456" s="1"/>
      <c r="I456" s="1"/>
      <c r="J456" s="1"/>
      <c r="K456" s="1"/>
      <c r="L456" s="77" t="str">
        <f t="shared" si="7"/>
        <v>Yes</v>
      </c>
      <c r="M456" s="4"/>
      <c r="N456" s="4"/>
      <c r="O456" s="77" t="str">
        <f>IF(OR(A456="", M456=""), "",
   IF(AND(
         M456 &lt;= 'County Names to hide (2)'!$D$2,
         OR(N456="", N456 &gt;= 'County Names to hide (2)'!$C$2)
      ),
      "Yes",
      "No"
   )
)</f>
        <v/>
      </c>
      <c r="P456" s="4"/>
      <c r="Q456" s="4"/>
      <c r="R456" s="4"/>
      <c r="S456" s="4"/>
      <c r="T456" s="77" t="str">
        <f>IF(Outcomes!M456="","",
   IF(AND(Outcomes!N456&lt;&gt;"",Outcomes!N456&lt;'County Names to hide (2)'!$C$2),0,
      ROUND((MIN(IF(Outcomes!N456="", 'County Names to hide (2)'!$D$2, Outcomes!N456),'County Names to hide (2)'!$D$2)-Outcomes!M456)/30,1)))</f>
        <v/>
      </c>
      <c r="U456" s="77" t="str">
        <f>IF(Outcomes!C456="", "", DATEDIF(Outcomes!C456, 'County Names to hide (2)'!$D$2, "m"))</f>
        <v/>
      </c>
      <c r="V456" s="77" t="str">
        <f>IF(OR(A456="", M456="", N456=""), "",
   IF(AND(
         N456 &gt;= 'County Names to hide (2)'!$C$2,
         N456 &lt;= 'County Names to hide (2)'!$D$2
      ),
      "Yes",
      "No"
   )
)</f>
        <v/>
      </c>
      <c r="W456" s="1"/>
      <c r="X456" s="1"/>
      <c r="Y456" s="1"/>
      <c r="Z456" s="1"/>
      <c r="AA456" s="1"/>
      <c r="AB456" s="1"/>
      <c r="AC456" s="1"/>
      <c r="AD456" s="1"/>
    </row>
    <row r="457" spans="1:30" x14ac:dyDescent="0.35">
      <c r="A457" s="1"/>
      <c r="B457" s="1"/>
      <c r="C457" s="1"/>
      <c r="D457" s="1"/>
      <c r="E457" s="1"/>
      <c r="F457" s="1"/>
      <c r="G457" s="1"/>
      <c r="H457" s="1"/>
      <c r="I457" s="1"/>
      <c r="J457" s="1"/>
      <c r="K457" s="1"/>
      <c r="L457" s="77" t="str">
        <f t="shared" si="7"/>
        <v>Yes</v>
      </c>
      <c r="M457" s="4"/>
      <c r="N457" s="4"/>
      <c r="O457" s="77" t="str">
        <f>IF(OR(A457="", M457=""), "",
   IF(AND(
         M457 &lt;= 'County Names to hide (2)'!$D$2,
         OR(N457="", N457 &gt;= 'County Names to hide (2)'!$C$2)
      ),
      "Yes",
      "No"
   )
)</f>
        <v/>
      </c>
      <c r="P457" s="4"/>
      <c r="Q457" s="4"/>
      <c r="R457" s="4"/>
      <c r="S457" s="4"/>
      <c r="T457" s="77" t="str">
        <f>IF(Outcomes!M457="","",
   IF(AND(Outcomes!N457&lt;&gt;"",Outcomes!N457&lt;'County Names to hide (2)'!$C$2),0,
      ROUND((MIN(IF(Outcomes!N457="", 'County Names to hide (2)'!$D$2, Outcomes!N457),'County Names to hide (2)'!$D$2)-Outcomes!M457)/30,1)))</f>
        <v/>
      </c>
      <c r="U457" s="77" t="str">
        <f>IF(Outcomes!C457="", "", DATEDIF(Outcomes!C457, 'County Names to hide (2)'!$D$2, "m"))</f>
        <v/>
      </c>
      <c r="V457" s="77" t="str">
        <f>IF(OR(A457="", M457="", N457=""), "",
   IF(AND(
         N457 &gt;= 'County Names to hide (2)'!$C$2,
         N457 &lt;= 'County Names to hide (2)'!$D$2
      ),
      "Yes",
      "No"
   )
)</f>
        <v/>
      </c>
      <c r="W457" s="1"/>
      <c r="X457" s="1"/>
      <c r="Y457" s="1"/>
      <c r="Z457" s="1"/>
      <c r="AA457" s="1"/>
      <c r="AB457" s="1"/>
      <c r="AC457" s="1"/>
      <c r="AD457" s="1"/>
    </row>
    <row r="458" spans="1:30" x14ac:dyDescent="0.35">
      <c r="A458" s="1"/>
      <c r="B458" s="1"/>
      <c r="C458" s="1"/>
      <c r="D458" s="1"/>
      <c r="E458" s="1"/>
      <c r="F458" s="1"/>
      <c r="G458" s="1"/>
      <c r="H458" s="1"/>
      <c r="I458" s="1"/>
      <c r="J458" s="1"/>
      <c r="K458" s="1"/>
      <c r="L458" s="77" t="str">
        <f t="shared" si="7"/>
        <v>Yes</v>
      </c>
      <c r="M458" s="4"/>
      <c r="N458" s="4"/>
      <c r="O458" s="77" t="str">
        <f>IF(OR(A458="", M458=""), "",
   IF(AND(
         M458 &lt;= 'County Names to hide (2)'!$D$2,
         OR(N458="", N458 &gt;= 'County Names to hide (2)'!$C$2)
      ),
      "Yes",
      "No"
   )
)</f>
        <v/>
      </c>
      <c r="P458" s="4"/>
      <c r="Q458" s="4"/>
      <c r="R458" s="4"/>
      <c r="S458" s="4"/>
      <c r="T458" s="77" t="str">
        <f>IF(Outcomes!M458="","",
   IF(AND(Outcomes!N458&lt;&gt;"",Outcomes!N458&lt;'County Names to hide (2)'!$C$2),0,
      ROUND((MIN(IF(Outcomes!N458="", 'County Names to hide (2)'!$D$2, Outcomes!N458),'County Names to hide (2)'!$D$2)-Outcomes!M458)/30,1)))</f>
        <v/>
      </c>
      <c r="U458" s="77" t="str">
        <f>IF(Outcomes!C458="", "", DATEDIF(Outcomes!C458, 'County Names to hide (2)'!$D$2, "m"))</f>
        <v/>
      </c>
      <c r="V458" s="77" t="str">
        <f>IF(OR(A458="", M458="", N458=""), "",
   IF(AND(
         N458 &gt;= 'County Names to hide (2)'!$C$2,
         N458 &lt;= 'County Names to hide (2)'!$D$2
      ),
      "Yes",
      "No"
   )
)</f>
        <v/>
      </c>
      <c r="W458" s="1"/>
      <c r="X458" s="1"/>
      <c r="Y458" s="1"/>
      <c r="Z458" s="1"/>
      <c r="AA458" s="1"/>
      <c r="AB458" s="1"/>
      <c r="AC458" s="1"/>
      <c r="AD458" s="1"/>
    </row>
    <row r="459" spans="1:30" x14ac:dyDescent="0.35">
      <c r="A459" s="1"/>
      <c r="B459" s="1"/>
      <c r="C459" s="1"/>
      <c r="D459" s="1"/>
      <c r="E459" s="1"/>
      <c r="F459" s="1"/>
      <c r="G459" s="1"/>
      <c r="H459" s="1"/>
      <c r="I459" s="1"/>
      <c r="J459" s="1"/>
      <c r="K459" s="1"/>
      <c r="L459" s="77" t="str">
        <f t="shared" si="7"/>
        <v>Yes</v>
      </c>
      <c r="M459" s="4"/>
      <c r="N459" s="4"/>
      <c r="O459" s="77" t="str">
        <f>IF(OR(A459="", M459=""), "",
   IF(AND(
         M459 &lt;= 'County Names to hide (2)'!$D$2,
         OR(N459="", N459 &gt;= 'County Names to hide (2)'!$C$2)
      ),
      "Yes",
      "No"
   )
)</f>
        <v/>
      </c>
      <c r="P459" s="4"/>
      <c r="Q459" s="4"/>
      <c r="R459" s="4"/>
      <c r="S459" s="4"/>
      <c r="T459" s="77" t="str">
        <f>IF(Outcomes!M459="","",
   IF(AND(Outcomes!N459&lt;&gt;"",Outcomes!N459&lt;'County Names to hide (2)'!$C$2),0,
      ROUND((MIN(IF(Outcomes!N459="", 'County Names to hide (2)'!$D$2, Outcomes!N459),'County Names to hide (2)'!$D$2)-Outcomes!M459)/30,1)))</f>
        <v/>
      </c>
      <c r="U459" s="77" t="str">
        <f>IF(Outcomes!C459="", "", DATEDIF(Outcomes!C459, 'County Names to hide (2)'!$D$2, "m"))</f>
        <v/>
      </c>
      <c r="V459" s="77" t="str">
        <f>IF(OR(A459="", M459="", N459=""), "",
   IF(AND(
         N459 &gt;= 'County Names to hide (2)'!$C$2,
         N459 &lt;= 'County Names to hide (2)'!$D$2
      ),
      "Yes",
      "No"
   )
)</f>
        <v/>
      </c>
      <c r="W459" s="1"/>
      <c r="X459" s="1"/>
      <c r="Y459" s="1"/>
      <c r="Z459" s="1"/>
      <c r="AA459" s="1"/>
      <c r="AB459" s="1"/>
      <c r="AC459" s="1"/>
      <c r="AD459" s="1"/>
    </row>
    <row r="460" spans="1:30" x14ac:dyDescent="0.35">
      <c r="A460" s="1"/>
      <c r="B460" s="1"/>
      <c r="C460" s="1"/>
      <c r="D460" s="1"/>
      <c r="E460" s="1"/>
      <c r="F460" s="1"/>
      <c r="G460" s="1"/>
      <c r="H460" s="1"/>
      <c r="I460" s="1"/>
      <c r="J460" s="1"/>
      <c r="K460" s="1"/>
      <c r="L460" s="77" t="str">
        <f t="shared" si="7"/>
        <v>Yes</v>
      </c>
      <c r="M460" s="4"/>
      <c r="N460" s="4"/>
      <c r="O460" s="77" t="str">
        <f>IF(OR(A460="", M460=""), "",
   IF(AND(
         M460 &lt;= 'County Names to hide (2)'!$D$2,
         OR(N460="", N460 &gt;= 'County Names to hide (2)'!$C$2)
      ),
      "Yes",
      "No"
   )
)</f>
        <v/>
      </c>
      <c r="P460" s="4"/>
      <c r="Q460" s="4"/>
      <c r="R460" s="4"/>
      <c r="S460" s="4"/>
      <c r="T460" s="77" t="str">
        <f>IF(Outcomes!M460="","",
   IF(AND(Outcomes!N460&lt;&gt;"",Outcomes!N460&lt;'County Names to hide (2)'!$C$2),0,
      ROUND((MIN(IF(Outcomes!N460="", 'County Names to hide (2)'!$D$2, Outcomes!N460),'County Names to hide (2)'!$D$2)-Outcomes!M460)/30,1)))</f>
        <v/>
      </c>
      <c r="U460" s="77" t="str">
        <f>IF(Outcomes!C460="", "", DATEDIF(Outcomes!C460, 'County Names to hide (2)'!$D$2, "m"))</f>
        <v/>
      </c>
      <c r="V460" s="77" t="str">
        <f>IF(OR(A460="", M460="", N460=""), "",
   IF(AND(
         N460 &gt;= 'County Names to hide (2)'!$C$2,
         N460 &lt;= 'County Names to hide (2)'!$D$2
      ),
      "Yes",
      "No"
   )
)</f>
        <v/>
      </c>
      <c r="W460" s="1"/>
      <c r="X460" s="1"/>
      <c r="Y460" s="1"/>
      <c r="Z460" s="1"/>
      <c r="AA460" s="1"/>
      <c r="AB460" s="1"/>
      <c r="AC460" s="1"/>
      <c r="AD460" s="1"/>
    </row>
    <row r="461" spans="1:30" x14ac:dyDescent="0.35">
      <c r="A461" s="1"/>
      <c r="B461" s="1"/>
      <c r="C461" s="1"/>
      <c r="D461" s="1"/>
      <c r="E461" s="1"/>
      <c r="F461" s="1"/>
      <c r="G461" s="1"/>
      <c r="H461" s="1"/>
      <c r="I461" s="1"/>
      <c r="J461" s="1"/>
      <c r="K461" s="1"/>
      <c r="L461" s="77" t="str">
        <f t="shared" si="7"/>
        <v>Yes</v>
      </c>
      <c r="M461" s="4"/>
      <c r="N461" s="4"/>
      <c r="O461" s="77" t="str">
        <f>IF(OR(A461="", M461=""), "",
   IF(AND(
         M461 &lt;= 'County Names to hide (2)'!$D$2,
         OR(N461="", N461 &gt;= 'County Names to hide (2)'!$C$2)
      ),
      "Yes",
      "No"
   )
)</f>
        <v/>
      </c>
      <c r="P461" s="4"/>
      <c r="Q461" s="4"/>
      <c r="R461" s="4"/>
      <c r="S461" s="4"/>
      <c r="T461" s="77" t="str">
        <f>IF(Outcomes!M461="","",
   IF(AND(Outcomes!N461&lt;&gt;"",Outcomes!N461&lt;'County Names to hide (2)'!$C$2),0,
      ROUND((MIN(IF(Outcomes!N461="", 'County Names to hide (2)'!$D$2, Outcomes!N461),'County Names to hide (2)'!$D$2)-Outcomes!M461)/30,1)))</f>
        <v/>
      </c>
      <c r="U461" s="77" t="str">
        <f>IF(Outcomes!C461="", "", DATEDIF(Outcomes!C461, 'County Names to hide (2)'!$D$2, "m"))</f>
        <v/>
      </c>
      <c r="V461" s="77" t="str">
        <f>IF(OR(A461="", M461="", N461=""), "",
   IF(AND(
         N461 &gt;= 'County Names to hide (2)'!$C$2,
         N461 &lt;= 'County Names to hide (2)'!$D$2
      ),
      "Yes",
      "No"
   )
)</f>
        <v/>
      </c>
      <c r="W461" s="1"/>
      <c r="X461" s="1"/>
      <c r="Y461" s="1"/>
      <c r="Z461" s="1"/>
      <c r="AA461" s="1"/>
      <c r="AB461" s="1"/>
      <c r="AC461" s="1"/>
      <c r="AD461" s="1"/>
    </row>
    <row r="462" spans="1:30" x14ac:dyDescent="0.35">
      <c r="A462" s="1"/>
      <c r="B462" s="1"/>
      <c r="C462" s="1"/>
      <c r="D462" s="1"/>
      <c r="E462" s="1"/>
      <c r="F462" s="1"/>
      <c r="G462" s="1"/>
      <c r="H462" s="1"/>
      <c r="I462" s="1"/>
      <c r="J462" s="1"/>
      <c r="K462" s="1"/>
      <c r="L462" s="77" t="str">
        <f t="shared" si="7"/>
        <v>Yes</v>
      </c>
      <c r="M462" s="4"/>
      <c r="N462" s="4"/>
      <c r="O462" s="77" t="str">
        <f>IF(OR(A462="", M462=""), "",
   IF(AND(
         M462 &lt;= 'County Names to hide (2)'!$D$2,
         OR(N462="", N462 &gt;= 'County Names to hide (2)'!$C$2)
      ),
      "Yes",
      "No"
   )
)</f>
        <v/>
      </c>
      <c r="P462" s="4"/>
      <c r="Q462" s="4"/>
      <c r="R462" s="4"/>
      <c r="S462" s="4"/>
      <c r="T462" s="77" t="str">
        <f>IF(Outcomes!M462="","",
   IF(AND(Outcomes!N462&lt;&gt;"",Outcomes!N462&lt;'County Names to hide (2)'!$C$2),0,
      ROUND((MIN(IF(Outcomes!N462="", 'County Names to hide (2)'!$D$2, Outcomes!N462),'County Names to hide (2)'!$D$2)-Outcomes!M462)/30,1)))</f>
        <v/>
      </c>
      <c r="U462" s="77" t="str">
        <f>IF(Outcomes!C462="", "", DATEDIF(Outcomes!C462, 'County Names to hide (2)'!$D$2, "m"))</f>
        <v/>
      </c>
      <c r="V462" s="77" t="str">
        <f>IF(OR(A462="", M462="", N462=""), "",
   IF(AND(
         N462 &gt;= 'County Names to hide (2)'!$C$2,
         N462 &lt;= 'County Names to hide (2)'!$D$2
      ),
      "Yes",
      "No"
   )
)</f>
        <v/>
      </c>
      <c r="W462" s="1"/>
      <c r="X462" s="1"/>
      <c r="Y462" s="1"/>
      <c r="Z462" s="1"/>
      <c r="AA462" s="1"/>
      <c r="AB462" s="1"/>
      <c r="AC462" s="1"/>
      <c r="AD462" s="1"/>
    </row>
    <row r="463" spans="1:30" x14ac:dyDescent="0.35">
      <c r="A463" s="1"/>
      <c r="B463" s="1"/>
      <c r="C463" s="1"/>
      <c r="D463" s="1"/>
      <c r="E463" s="1"/>
      <c r="F463" s="1"/>
      <c r="G463" s="1"/>
      <c r="H463" s="1"/>
      <c r="I463" s="1"/>
      <c r="J463" s="1"/>
      <c r="K463" s="1"/>
      <c r="L463" s="77" t="str">
        <f t="shared" si="7"/>
        <v>Yes</v>
      </c>
      <c r="M463" s="4"/>
      <c r="N463" s="4"/>
      <c r="O463" s="77" t="str">
        <f>IF(OR(A463="", M463=""), "",
   IF(AND(
         M463 &lt;= 'County Names to hide (2)'!$D$2,
         OR(N463="", N463 &gt;= 'County Names to hide (2)'!$C$2)
      ),
      "Yes",
      "No"
   )
)</f>
        <v/>
      </c>
      <c r="P463" s="4"/>
      <c r="Q463" s="4"/>
      <c r="R463" s="4"/>
      <c r="S463" s="4"/>
      <c r="T463" s="77" t="str">
        <f>IF(Outcomes!M463="","",
   IF(AND(Outcomes!N463&lt;&gt;"",Outcomes!N463&lt;'County Names to hide (2)'!$C$2),0,
      ROUND((MIN(IF(Outcomes!N463="", 'County Names to hide (2)'!$D$2, Outcomes!N463),'County Names to hide (2)'!$D$2)-Outcomes!M463)/30,1)))</f>
        <v/>
      </c>
      <c r="U463" s="77" t="str">
        <f>IF(Outcomes!C463="", "", DATEDIF(Outcomes!C463, 'County Names to hide (2)'!$D$2, "m"))</f>
        <v/>
      </c>
      <c r="V463" s="77" t="str">
        <f>IF(OR(A463="", M463="", N463=""), "",
   IF(AND(
         N463 &gt;= 'County Names to hide (2)'!$C$2,
         N463 &lt;= 'County Names to hide (2)'!$D$2
      ),
      "Yes",
      "No"
   )
)</f>
        <v/>
      </c>
      <c r="W463" s="1"/>
      <c r="X463" s="1"/>
      <c r="Y463" s="1"/>
      <c r="Z463" s="1"/>
      <c r="AA463" s="1"/>
      <c r="AB463" s="1"/>
      <c r="AC463" s="1"/>
      <c r="AD463" s="1"/>
    </row>
    <row r="464" spans="1:30" x14ac:dyDescent="0.35">
      <c r="A464" s="1"/>
      <c r="B464" s="1"/>
      <c r="C464" s="1"/>
      <c r="D464" s="1"/>
      <c r="E464" s="1"/>
      <c r="F464" s="1"/>
      <c r="G464" s="1"/>
      <c r="H464" s="1"/>
      <c r="I464" s="1"/>
      <c r="J464" s="1"/>
      <c r="K464" s="1"/>
      <c r="L464" s="77" t="str">
        <f t="shared" si="7"/>
        <v>Yes</v>
      </c>
      <c r="M464" s="4"/>
      <c r="N464" s="4"/>
      <c r="O464" s="77" t="str">
        <f>IF(OR(A464="", M464=""), "",
   IF(AND(
         M464 &lt;= 'County Names to hide (2)'!$D$2,
         OR(N464="", N464 &gt;= 'County Names to hide (2)'!$C$2)
      ),
      "Yes",
      "No"
   )
)</f>
        <v/>
      </c>
      <c r="P464" s="4"/>
      <c r="Q464" s="4"/>
      <c r="R464" s="4"/>
      <c r="S464" s="4"/>
      <c r="T464" s="77" t="str">
        <f>IF(Outcomes!M464="","",
   IF(AND(Outcomes!N464&lt;&gt;"",Outcomes!N464&lt;'County Names to hide (2)'!$C$2),0,
      ROUND((MIN(IF(Outcomes!N464="", 'County Names to hide (2)'!$D$2, Outcomes!N464),'County Names to hide (2)'!$D$2)-Outcomes!M464)/30,1)))</f>
        <v/>
      </c>
      <c r="U464" s="77" t="str">
        <f>IF(Outcomes!C464="", "", DATEDIF(Outcomes!C464, 'County Names to hide (2)'!$D$2, "m"))</f>
        <v/>
      </c>
      <c r="V464" s="77" t="str">
        <f>IF(OR(A464="", M464="", N464=""), "",
   IF(AND(
         N464 &gt;= 'County Names to hide (2)'!$C$2,
         N464 &lt;= 'County Names to hide (2)'!$D$2
      ),
      "Yes",
      "No"
   )
)</f>
        <v/>
      </c>
      <c r="W464" s="1"/>
      <c r="X464" s="1"/>
      <c r="Y464" s="1"/>
      <c r="Z464" s="1"/>
      <c r="AA464" s="1"/>
      <c r="AB464" s="1"/>
      <c r="AC464" s="1"/>
      <c r="AD464" s="1"/>
    </row>
    <row r="465" spans="1:30" x14ac:dyDescent="0.35">
      <c r="A465" s="1"/>
      <c r="B465" s="1"/>
      <c r="C465" s="1"/>
      <c r="D465" s="1"/>
      <c r="E465" s="1"/>
      <c r="F465" s="1"/>
      <c r="G465" s="1"/>
      <c r="H465" s="1"/>
      <c r="I465" s="1"/>
      <c r="J465" s="1"/>
      <c r="K465" s="1"/>
      <c r="L465" s="77" t="str">
        <f t="shared" si="7"/>
        <v>Yes</v>
      </c>
      <c r="M465" s="4"/>
      <c r="N465" s="4"/>
      <c r="O465" s="77" t="str">
        <f>IF(OR(A465="", M465=""), "",
   IF(AND(
         M465 &lt;= 'County Names to hide (2)'!$D$2,
         OR(N465="", N465 &gt;= 'County Names to hide (2)'!$C$2)
      ),
      "Yes",
      "No"
   )
)</f>
        <v/>
      </c>
      <c r="P465" s="4"/>
      <c r="Q465" s="4"/>
      <c r="R465" s="4"/>
      <c r="S465" s="4"/>
      <c r="T465" s="77" t="str">
        <f>IF(Outcomes!M465="","",
   IF(AND(Outcomes!N465&lt;&gt;"",Outcomes!N465&lt;'County Names to hide (2)'!$C$2),0,
      ROUND((MIN(IF(Outcomes!N465="", 'County Names to hide (2)'!$D$2, Outcomes!N465),'County Names to hide (2)'!$D$2)-Outcomes!M465)/30,1)))</f>
        <v/>
      </c>
      <c r="U465" s="77" t="str">
        <f>IF(Outcomes!C465="", "", DATEDIF(Outcomes!C465, 'County Names to hide (2)'!$D$2, "m"))</f>
        <v/>
      </c>
      <c r="V465" s="77" t="str">
        <f>IF(OR(A465="", M465="", N465=""), "",
   IF(AND(
         N465 &gt;= 'County Names to hide (2)'!$C$2,
         N465 &lt;= 'County Names to hide (2)'!$D$2
      ),
      "Yes",
      "No"
   )
)</f>
        <v/>
      </c>
      <c r="W465" s="1"/>
      <c r="X465" s="1"/>
      <c r="Y465" s="1"/>
      <c r="Z465" s="1"/>
      <c r="AA465" s="1"/>
      <c r="AB465" s="1"/>
      <c r="AC465" s="1"/>
      <c r="AD465" s="1"/>
    </row>
    <row r="466" spans="1:30" x14ac:dyDescent="0.35">
      <c r="A466" s="1"/>
      <c r="B466" s="1"/>
      <c r="C466" s="1"/>
      <c r="D466" s="1"/>
      <c r="E466" s="1"/>
      <c r="F466" s="1"/>
      <c r="G466" s="1"/>
      <c r="H466" s="1"/>
      <c r="I466" s="1"/>
      <c r="J466" s="1"/>
      <c r="K466" s="1"/>
      <c r="L466" s="77" t="str">
        <f t="shared" si="7"/>
        <v>Yes</v>
      </c>
      <c r="M466" s="4"/>
      <c r="N466" s="4"/>
      <c r="O466" s="77" t="str">
        <f>IF(OR(A466="", M466=""), "",
   IF(AND(
         M466 &lt;= 'County Names to hide (2)'!$D$2,
         OR(N466="", N466 &gt;= 'County Names to hide (2)'!$C$2)
      ),
      "Yes",
      "No"
   )
)</f>
        <v/>
      </c>
      <c r="P466" s="4"/>
      <c r="Q466" s="4"/>
      <c r="R466" s="4"/>
      <c r="S466" s="4"/>
      <c r="T466" s="77" t="str">
        <f>IF(Outcomes!M466="","",
   IF(AND(Outcomes!N466&lt;&gt;"",Outcomes!N466&lt;'County Names to hide (2)'!$C$2),0,
      ROUND((MIN(IF(Outcomes!N466="", 'County Names to hide (2)'!$D$2, Outcomes!N466),'County Names to hide (2)'!$D$2)-Outcomes!M466)/30,1)))</f>
        <v/>
      </c>
      <c r="U466" s="77" t="str">
        <f>IF(Outcomes!C466="", "", DATEDIF(Outcomes!C466, 'County Names to hide (2)'!$D$2, "m"))</f>
        <v/>
      </c>
      <c r="V466" s="77" t="str">
        <f>IF(OR(A466="", M466="", N466=""), "",
   IF(AND(
         N466 &gt;= 'County Names to hide (2)'!$C$2,
         N466 &lt;= 'County Names to hide (2)'!$D$2
      ),
      "Yes",
      "No"
   )
)</f>
        <v/>
      </c>
      <c r="W466" s="1"/>
      <c r="X466" s="1"/>
      <c r="Y466" s="1"/>
      <c r="Z466" s="1"/>
      <c r="AA466" s="1"/>
      <c r="AB466" s="1"/>
      <c r="AC466" s="1"/>
      <c r="AD466" s="1"/>
    </row>
    <row r="467" spans="1:30" x14ac:dyDescent="0.35">
      <c r="A467" s="1"/>
      <c r="B467" s="1"/>
      <c r="C467" s="1"/>
      <c r="D467" s="1"/>
      <c r="E467" s="1"/>
      <c r="F467" s="1"/>
      <c r="G467" s="1"/>
      <c r="H467" s="1"/>
      <c r="I467" s="1"/>
      <c r="J467" s="1"/>
      <c r="K467" s="1"/>
      <c r="L467" s="77" t="str">
        <f t="shared" si="7"/>
        <v>Yes</v>
      </c>
      <c r="M467" s="4"/>
      <c r="N467" s="4"/>
      <c r="O467" s="77" t="str">
        <f>IF(OR(A467="", M467=""), "",
   IF(AND(
         M467 &lt;= 'County Names to hide (2)'!$D$2,
         OR(N467="", N467 &gt;= 'County Names to hide (2)'!$C$2)
      ),
      "Yes",
      "No"
   )
)</f>
        <v/>
      </c>
      <c r="P467" s="4"/>
      <c r="Q467" s="4"/>
      <c r="R467" s="4"/>
      <c r="S467" s="4"/>
      <c r="T467" s="77" t="str">
        <f>IF(Outcomes!M467="","",
   IF(AND(Outcomes!N467&lt;&gt;"",Outcomes!N467&lt;'County Names to hide (2)'!$C$2),0,
      ROUND((MIN(IF(Outcomes!N467="", 'County Names to hide (2)'!$D$2, Outcomes!N467),'County Names to hide (2)'!$D$2)-Outcomes!M467)/30,1)))</f>
        <v/>
      </c>
      <c r="U467" s="77" t="str">
        <f>IF(Outcomes!C467="", "", DATEDIF(Outcomes!C467, 'County Names to hide (2)'!$D$2, "m"))</f>
        <v/>
      </c>
      <c r="V467" s="77" t="str">
        <f>IF(OR(A467="", M467="", N467=""), "",
   IF(AND(
         N467 &gt;= 'County Names to hide (2)'!$C$2,
         N467 &lt;= 'County Names to hide (2)'!$D$2
      ),
      "Yes",
      "No"
   )
)</f>
        <v/>
      </c>
      <c r="W467" s="1"/>
      <c r="X467" s="1"/>
      <c r="Y467" s="1"/>
      <c r="Z467" s="1"/>
      <c r="AA467" s="1"/>
      <c r="AB467" s="1"/>
      <c r="AC467" s="1"/>
      <c r="AD467" s="1"/>
    </row>
    <row r="468" spans="1:30" x14ac:dyDescent="0.35">
      <c r="A468" s="1"/>
      <c r="B468" s="1"/>
      <c r="C468" s="1"/>
      <c r="D468" s="1"/>
      <c r="E468" s="1"/>
      <c r="F468" s="1"/>
      <c r="G468" s="1"/>
      <c r="H468" s="1"/>
      <c r="I468" s="1"/>
      <c r="J468" s="1"/>
      <c r="K468" s="1"/>
      <c r="L468" s="77" t="str">
        <f t="shared" si="7"/>
        <v>Yes</v>
      </c>
      <c r="M468" s="4"/>
      <c r="N468" s="4"/>
      <c r="O468" s="77" t="str">
        <f>IF(OR(A468="", M468=""), "",
   IF(AND(
         M468 &lt;= 'County Names to hide (2)'!$D$2,
         OR(N468="", N468 &gt;= 'County Names to hide (2)'!$C$2)
      ),
      "Yes",
      "No"
   )
)</f>
        <v/>
      </c>
      <c r="P468" s="4"/>
      <c r="Q468" s="4"/>
      <c r="R468" s="4"/>
      <c r="S468" s="4"/>
      <c r="T468" s="77" t="str">
        <f>IF(Outcomes!M468="","",
   IF(AND(Outcomes!N468&lt;&gt;"",Outcomes!N468&lt;'County Names to hide (2)'!$C$2),0,
      ROUND((MIN(IF(Outcomes!N468="", 'County Names to hide (2)'!$D$2, Outcomes!N468),'County Names to hide (2)'!$D$2)-Outcomes!M468)/30,1)))</f>
        <v/>
      </c>
      <c r="U468" s="77" t="str">
        <f>IF(Outcomes!C468="", "", DATEDIF(Outcomes!C468, 'County Names to hide (2)'!$D$2, "m"))</f>
        <v/>
      </c>
      <c r="V468" s="77" t="str">
        <f>IF(OR(A468="", M468="", N468=""), "",
   IF(AND(
         N468 &gt;= 'County Names to hide (2)'!$C$2,
         N468 &lt;= 'County Names to hide (2)'!$D$2
      ),
      "Yes",
      "No"
   )
)</f>
        <v/>
      </c>
      <c r="W468" s="1"/>
      <c r="X468" s="1"/>
      <c r="Y468" s="1"/>
      <c r="Z468" s="1"/>
      <c r="AA468" s="1"/>
      <c r="AB468" s="1"/>
      <c r="AC468" s="1"/>
      <c r="AD468" s="1"/>
    </row>
    <row r="469" spans="1:30" x14ac:dyDescent="0.35">
      <c r="A469" s="1"/>
      <c r="B469" s="1"/>
      <c r="C469" s="1"/>
      <c r="D469" s="1"/>
      <c r="E469" s="1"/>
      <c r="F469" s="1"/>
      <c r="G469" s="1"/>
      <c r="H469" s="1"/>
      <c r="I469" s="1"/>
      <c r="J469" s="1"/>
      <c r="K469" s="1"/>
      <c r="L469" s="77" t="str">
        <f t="shared" si="7"/>
        <v>Yes</v>
      </c>
      <c r="M469" s="4"/>
      <c r="N469" s="4"/>
      <c r="O469" s="77" t="str">
        <f>IF(OR(A469="", M469=""), "",
   IF(AND(
         M469 &lt;= 'County Names to hide (2)'!$D$2,
         OR(N469="", N469 &gt;= 'County Names to hide (2)'!$C$2)
      ),
      "Yes",
      "No"
   )
)</f>
        <v/>
      </c>
      <c r="P469" s="4"/>
      <c r="Q469" s="4"/>
      <c r="R469" s="4"/>
      <c r="S469" s="4"/>
      <c r="T469" s="77" t="str">
        <f>IF(Outcomes!M469="","",
   IF(AND(Outcomes!N469&lt;&gt;"",Outcomes!N469&lt;'County Names to hide (2)'!$C$2),0,
      ROUND((MIN(IF(Outcomes!N469="", 'County Names to hide (2)'!$D$2, Outcomes!N469),'County Names to hide (2)'!$D$2)-Outcomes!M469)/30,1)))</f>
        <v/>
      </c>
      <c r="U469" s="77" t="str">
        <f>IF(Outcomes!C469="", "", DATEDIF(Outcomes!C469, 'County Names to hide (2)'!$D$2, "m"))</f>
        <v/>
      </c>
      <c r="V469" s="77" t="str">
        <f>IF(OR(A469="", M469="", N469=""), "",
   IF(AND(
         N469 &gt;= 'County Names to hide (2)'!$C$2,
         N469 &lt;= 'County Names to hide (2)'!$D$2
      ),
      "Yes",
      "No"
   )
)</f>
        <v/>
      </c>
      <c r="W469" s="1"/>
      <c r="X469" s="1"/>
      <c r="Y469" s="1"/>
      <c r="Z469" s="1"/>
      <c r="AA469" s="1"/>
      <c r="AB469" s="1"/>
      <c r="AC469" s="1"/>
      <c r="AD469" s="1"/>
    </row>
    <row r="470" spans="1:30" x14ac:dyDescent="0.35">
      <c r="A470" s="1"/>
      <c r="B470" s="1"/>
      <c r="C470" s="1"/>
      <c r="D470" s="1"/>
      <c r="E470" s="1"/>
      <c r="F470" s="1"/>
      <c r="G470" s="1"/>
      <c r="H470" s="1"/>
      <c r="I470" s="1"/>
      <c r="J470" s="1"/>
      <c r="K470" s="1"/>
      <c r="L470" s="77" t="str">
        <f t="shared" si="7"/>
        <v>Yes</v>
      </c>
      <c r="M470" s="4"/>
      <c r="N470" s="4"/>
      <c r="O470" s="77" t="str">
        <f>IF(OR(A470="", M470=""), "",
   IF(AND(
         M470 &lt;= 'County Names to hide (2)'!$D$2,
         OR(N470="", N470 &gt;= 'County Names to hide (2)'!$C$2)
      ),
      "Yes",
      "No"
   )
)</f>
        <v/>
      </c>
      <c r="P470" s="4"/>
      <c r="Q470" s="4"/>
      <c r="R470" s="4"/>
      <c r="S470" s="4"/>
      <c r="T470" s="77" t="str">
        <f>IF(Outcomes!M470="","",
   IF(AND(Outcomes!N470&lt;&gt;"",Outcomes!N470&lt;'County Names to hide (2)'!$C$2),0,
      ROUND((MIN(IF(Outcomes!N470="", 'County Names to hide (2)'!$D$2, Outcomes!N470),'County Names to hide (2)'!$D$2)-Outcomes!M470)/30,1)))</f>
        <v/>
      </c>
      <c r="U470" s="77" t="str">
        <f>IF(Outcomes!C470="", "", DATEDIF(Outcomes!C470, 'County Names to hide (2)'!$D$2, "m"))</f>
        <v/>
      </c>
      <c r="V470" s="77" t="str">
        <f>IF(OR(A470="", M470="", N470=""), "",
   IF(AND(
         N470 &gt;= 'County Names to hide (2)'!$C$2,
         N470 &lt;= 'County Names to hide (2)'!$D$2
      ),
      "Yes",
      "No"
   )
)</f>
        <v/>
      </c>
      <c r="W470" s="1"/>
      <c r="X470" s="1"/>
      <c r="Y470" s="1"/>
      <c r="Z470" s="1"/>
      <c r="AA470" s="1"/>
      <c r="AB470" s="1"/>
      <c r="AC470" s="1"/>
      <c r="AD470" s="1"/>
    </row>
    <row r="471" spans="1:30" x14ac:dyDescent="0.35">
      <c r="A471" s="1"/>
      <c r="B471" s="1"/>
      <c r="C471" s="1"/>
      <c r="D471" s="1"/>
      <c r="E471" s="1"/>
      <c r="F471" s="1"/>
      <c r="G471" s="1"/>
      <c r="H471" s="1"/>
      <c r="I471" s="1"/>
      <c r="J471" s="1"/>
      <c r="K471" s="1"/>
      <c r="L471" s="77" t="str">
        <f t="shared" si="7"/>
        <v>Yes</v>
      </c>
      <c r="M471" s="4"/>
      <c r="N471" s="4"/>
      <c r="O471" s="77" t="str">
        <f>IF(OR(A471="", M471=""), "",
   IF(AND(
         M471 &lt;= 'County Names to hide (2)'!$D$2,
         OR(N471="", N471 &gt;= 'County Names to hide (2)'!$C$2)
      ),
      "Yes",
      "No"
   )
)</f>
        <v/>
      </c>
      <c r="P471" s="4"/>
      <c r="Q471" s="4"/>
      <c r="R471" s="4"/>
      <c r="S471" s="4"/>
      <c r="T471" s="77" t="str">
        <f>IF(Outcomes!M471="","",
   IF(AND(Outcomes!N471&lt;&gt;"",Outcomes!N471&lt;'County Names to hide (2)'!$C$2),0,
      ROUND((MIN(IF(Outcomes!N471="", 'County Names to hide (2)'!$D$2, Outcomes!N471),'County Names to hide (2)'!$D$2)-Outcomes!M471)/30,1)))</f>
        <v/>
      </c>
      <c r="U471" s="77" t="str">
        <f>IF(Outcomes!C471="", "", DATEDIF(Outcomes!C471, 'County Names to hide (2)'!$D$2, "m"))</f>
        <v/>
      </c>
      <c r="V471" s="77" t="str">
        <f>IF(OR(A471="", M471="", N471=""), "",
   IF(AND(
         N471 &gt;= 'County Names to hide (2)'!$C$2,
         N471 &lt;= 'County Names to hide (2)'!$D$2
      ),
      "Yes",
      "No"
   )
)</f>
        <v/>
      </c>
      <c r="W471" s="1"/>
      <c r="X471" s="1"/>
      <c r="Y471" s="1"/>
      <c r="Z471" s="1"/>
      <c r="AA471" s="1"/>
      <c r="AB471" s="1"/>
      <c r="AC471" s="1"/>
      <c r="AD471" s="1"/>
    </row>
    <row r="472" spans="1:30" x14ac:dyDescent="0.35">
      <c r="A472" s="1"/>
      <c r="B472" s="1"/>
      <c r="C472" s="1"/>
      <c r="D472" s="1"/>
      <c r="E472" s="1"/>
      <c r="F472" s="1"/>
      <c r="G472" s="1"/>
      <c r="H472" s="1"/>
      <c r="I472" s="1"/>
      <c r="J472" s="1"/>
      <c r="K472" s="1"/>
      <c r="L472" s="77" t="str">
        <f t="shared" si="7"/>
        <v>Yes</v>
      </c>
      <c r="M472" s="4"/>
      <c r="N472" s="4"/>
      <c r="O472" s="77" t="str">
        <f>IF(OR(A472="", M472=""), "",
   IF(AND(
         M472 &lt;= 'County Names to hide (2)'!$D$2,
         OR(N472="", N472 &gt;= 'County Names to hide (2)'!$C$2)
      ),
      "Yes",
      "No"
   )
)</f>
        <v/>
      </c>
      <c r="P472" s="4"/>
      <c r="Q472" s="4"/>
      <c r="R472" s="4"/>
      <c r="S472" s="4"/>
      <c r="T472" s="77" t="str">
        <f>IF(Outcomes!M472="","",
   IF(AND(Outcomes!N472&lt;&gt;"",Outcomes!N472&lt;'County Names to hide (2)'!$C$2),0,
      ROUND((MIN(IF(Outcomes!N472="", 'County Names to hide (2)'!$D$2, Outcomes!N472),'County Names to hide (2)'!$D$2)-Outcomes!M472)/30,1)))</f>
        <v/>
      </c>
      <c r="U472" s="77" t="str">
        <f>IF(Outcomes!C472="", "", DATEDIF(Outcomes!C472, 'County Names to hide (2)'!$D$2, "m"))</f>
        <v/>
      </c>
      <c r="V472" s="77" t="str">
        <f>IF(OR(A472="", M472="", N472=""), "",
   IF(AND(
         N472 &gt;= 'County Names to hide (2)'!$C$2,
         N472 &lt;= 'County Names to hide (2)'!$D$2
      ),
      "Yes",
      "No"
   )
)</f>
        <v/>
      </c>
      <c r="W472" s="1"/>
      <c r="X472" s="1"/>
      <c r="Y472" s="1"/>
      <c r="Z472" s="1"/>
      <c r="AA472" s="1"/>
      <c r="AB472" s="1"/>
      <c r="AC472" s="1"/>
      <c r="AD472" s="1"/>
    </row>
    <row r="473" spans="1:30" x14ac:dyDescent="0.35">
      <c r="A473" s="1"/>
      <c r="B473" s="1"/>
      <c r="C473" s="1"/>
      <c r="D473" s="1"/>
      <c r="E473" s="1"/>
      <c r="F473" s="1"/>
      <c r="G473" s="1"/>
      <c r="H473" s="1"/>
      <c r="I473" s="1"/>
      <c r="J473" s="1"/>
      <c r="K473" s="1"/>
      <c r="L473" s="77" t="str">
        <f t="shared" si="7"/>
        <v>Yes</v>
      </c>
      <c r="M473" s="4"/>
      <c r="N473" s="4"/>
      <c r="O473" s="77" t="str">
        <f>IF(OR(A473="", M473=""), "",
   IF(AND(
         M473 &lt;= 'County Names to hide (2)'!$D$2,
         OR(N473="", N473 &gt;= 'County Names to hide (2)'!$C$2)
      ),
      "Yes",
      "No"
   )
)</f>
        <v/>
      </c>
      <c r="P473" s="4"/>
      <c r="Q473" s="4"/>
      <c r="R473" s="4"/>
      <c r="S473" s="4"/>
      <c r="T473" s="77" t="str">
        <f>IF(Outcomes!M473="","",
   IF(AND(Outcomes!N473&lt;&gt;"",Outcomes!N473&lt;'County Names to hide (2)'!$C$2),0,
      ROUND((MIN(IF(Outcomes!N473="", 'County Names to hide (2)'!$D$2, Outcomes!N473),'County Names to hide (2)'!$D$2)-Outcomes!M473)/30,1)))</f>
        <v/>
      </c>
      <c r="U473" s="77" t="str">
        <f>IF(Outcomes!C473="", "", DATEDIF(Outcomes!C473, 'County Names to hide (2)'!$D$2, "m"))</f>
        <v/>
      </c>
      <c r="V473" s="77" t="str">
        <f>IF(OR(A473="", M473="", N473=""), "",
   IF(AND(
         N473 &gt;= 'County Names to hide (2)'!$C$2,
         N473 &lt;= 'County Names to hide (2)'!$D$2
      ),
      "Yes",
      "No"
   )
)</f>
        <v/>
      </c>
      <c r="W473" s="1"/>
      <c r="X473" s="1"/>
      <c r="Y473" s="1"/>
      <c r="Z473" s="1"/>
      <c r="AA473" s="1"/>
      <c r="AB473" s="1"/>
      <c r="AC473" s="1"/>
      <c r="AD473" s="1"/>
    </row>
    <row r="474" spans="1:30" x14ac:dyDescent="0.35">
      <c r="A474" s="1"/>
      <c r="B474" s="1"/>
      <c r="C474" s="1"/>
      <c r="D474" s="1"/>
      <c r="E474" s="1"/>
      <c r="F474" s="1"/>
      <c r="G474" s="1"/>
      <c r="H474" s="1"/>
      <c r="I474" s="1"/>
      <c r="J474" s="1"/>
      <c r="K474" s="1"/>
      <c r="L474" s="77" t="str">
        <f t="shared" si="7"/>
        <v>Yes</v>
      </c>
      <c r="M474" s="4"/>
      <c r="N474" s="4"/>
      <c r="O474" s="77" t="str">
        <f>IF(OR(A474="", M474=""), "",
   IF(AND(
         M474 &lt;= 'County Names to hide (2)'!$D$2,
         OR(N474="", N474 &gt;= 'County Names to hide (2)'!$C$2)
      ),
      "Yes",
      "No"
   )
)</f>
        <v/>
      </c>
      <c r="P474" s="4"/>
      <c r="Q474" s="4"/>
      <c r="R474" s="4"/>
      <c r="S474" s="4"/>
      <c r="T474" s="77" t="str">
        <f>IF(Outcomes!M474="","",
   IF(AND(Outcomes!N474&lt;&gt;"",Outcomes!N474&lt;'County Names to hide (2)'!$C$2),0,
      ROUND((MIN(IF(Outcomes!N474="", 'County Names to hide (2)'!$D$2, Outcomes!N474),'County Names to hide (2)'!$D$2)-Outcomes!M474)/30,1)))</f>
        <v/>
      </c>
      <c r="U474" s="77" t="str">
        <f>IF(Outcomes!C474="", "", DATEDIF(Outcomes!C474, 'County Names to hide (2)'!$D$2, "m"))</f>
        <v/>
      </c>
      <c r="V474" s="77" t="str">
        <f>IF(OR(A474="", M474="", N474=""), "",
   IF(AND(
         N474 &gt;= 'County Names to hide (2)'!$C$2,
         N474 &lt;= 'County Names to hide (2)'!$D$2
      ),
      "Yes",
      "No"
   )
)</f>
        <v/>
      </c>
      <c r="W474" s="1"/>
      <c r="X474" s="1"/>
      <c r="Y474" s="1"/>
      <c r="Z474" s="1"/>
      <c r="AA474" s="1"/>
      <c r="AB474" s="1"/>
      <c r="AC474" s="1"/>
      <c r="AD474" s="1"/>
    </row>
    <row r="475" spans="1:30" x14ac:dyDescent="0.35">
      <c r="A475" s="1"/>
      <c r="B475" s="1"/>
      <c r="C475" s="1"/>
      <c r="D475" s="1"/>
      <c r="E475" s="1"/>
      <c r="F475" s="1"/>
      <c r="G475" s="1"/>
      <c r="H475" s="1"/>
      <c r="I475" s="1"/>
      <c r="J475" s="1"/>
      <c r="K475" s="1"/>
      <c r="L475" s="77" t="str">
        <f t="shared" si="7"/>
        <v>Yes</v>
      </c>
      <c r="M475" s="4"/>
      <c r="N475" s="4"/>
      <c r="O475" s="77" t="str">
        <f>IF(OR(A475="", M475=""), "",
   IF(AND(
         M475 &lt;= 'County Names to hide (2)'!$D$2,
         OR(N475="", N475 &gt;= 'County Names to hide (2)'!$C$2)
      ),
      "Yes",
      "No"
   )
)</f>
        <v/>
      </c>
      <c r="P475" s="4"/>
      <c r="Q475" s="4"/>
      <c r="R475" s="4"/>
      <c r="S475" s="4"/>
      <c r="T475" s="77" t="str">
        <f>IF(Outcomes!M475="","",
   IF(AND(Outcomes!N475&lt;&gt;"",Outcomes!N475&lt;'County Names to hide (2)'!$C$2),0,
      ROUND((MIN(IF(Outcomes!N475="", 'County Names to hide (2)'!$D$2, Outcomes!N475),'County Names to hide (2)'!$D$2)-Outcomes!M475)/30,1)))</f>
        <v/>
      </c>
      <c r="U475" s="77" t="str">
        <f>IF(Outcomes!C475="", "", DATEDIF(Outcomes!C475, 'County Names to hide (2)'!$D$2, "m"))</f>
        <v/>
      </c>
      <c r="V475" s="77" t="str">
        <f>IF(OR(A475="", M475="", N475=""), "",
   IF(AND(
         N475 &gt;= 'County Names to hide (2)'!$C$2,
         N475 &lt;= 'County Names to hide (2)'!$D$2
      ),
      "Yes",
      "No"
   )
)</f>
        <v/>
      </c>
      <c r="W475" s="1"/>
      <c r="X475" s="1"/>
      <c r="Y475" s="1"/>
      <c r="Z475" s="1"/>
      <c r="AA475" s="1"/>
      <c r="AB475" s="1"/>
      <c r="AC475" s="1"/>
      <c r="AD475" s="1"/>
    </row>
    <row r="476" spans="1:30" x14ac:dyDescent="0.35">
      <c r="A476" s="1"/>
      <c r="B476" s="1"/>
      <c r="C476" s="1"/>
      <c r="D476" s="1"/>
      <c r="E476" s="1"/>
      <c r="F476" s="1"/>
      <c r="G476" s="1"/>
      <c r="H476" s="1"/>
      <c r="I476" s="1"/>
      <c r="J476" s="1"/>
      <c r="K476" s="1"/>
      <c r="L476" s="77" t="str">
        <f t="shared" si="7"/>
        <v>Yes</v>
      </c>
      <c r="M476" s="4"/>
      <c r="N476" s="4"/>
      <c r="O476" s="77" t="str">
        <f>IF(OR(A476="", M476=""), "",
   IF(AND(
         M476 &lt;= 'County Names to hide (2)'!$D$2,
         OR(N476="", N476 &gt;= 'County Names to hide (2)'!$C$2)
      ),
      "Yes",
      "No"
   )
)</f>
        <v/>
      </c>
      <c r="P476" s="4"/>
      <c r="Q476" s="4"/>
      <c r="R476" s="4"/>
      <c r="S476" s="4"/>
      <c r="T476" s="77" t="str">
        <f>IF(Outcomes!M476="","",
   IF(AND(Outcomes!N476&lt;&gt;"",Outcomes!N476&lt;'County Names to hide (2)'!$C$2),0,
      ROUND((MIN(IF(Outcomes!N476="", 'County Names to hide (2)'!$D$2, Outcomes!N476),'County Names to hide (2)'!$D$2)-Outcomes!M476)/30,1)))</f>
        <v/>
      </c>
      <c r="U476" s="77" t="str">
        <f>IF(Outcomes!C476="", "", DATEDIF(Outcomes!C476, 'County Names to hide (2)'!$D$2, "m"))</f>
        <v/>
      </c>
      <c r="V476" s="77" t="str">
        <f>IF(OR(A476="", M476="", N476=""), "",
   IF(AND(
         N476 &gt;= 'County Names to hide (2)'!$C$2,
         N476 &lt;= 'County Names to hide (2)'!$D$2
      ),
      "Yes",
      "No"
   )
)</f>
        <v/>
      </c>
      <c r="W476" s="1"/>
      <c r="X476" s="1"/>
      <c r="Y476" s="1"/>
      <c r="Z476" s="1"/>
      <c r="AA476" s="1"/>
      <c r="AB476" s="1"/>
      <c r="AC476" s="1"/>
      <c r="AD476" s="1"/>
    </row>
    <row r="477" spans="1:30" x14ac:dyDescent="0.35">
      <c r="A477" s="1"/>
      <c r="B477" s="1"/>
      <c r="C477" s="1"/>
      <c r="D477" s="1"/>
      <c r="E477" s="1"/>
      <c r="F477" s="1"/>
      <c r="G477" s="1"/>
      <c r="H477" s="1"/>
      <c r="I477" s="1"/>
      <c r="J477" s="1"/>
      <c r="K477" s="1"/>
      <c r="L477" s="77" t="str">
        <f t="shared" si="7"/>
        <v>Yes</v>
      </c>
      <c r="M477" s="4"/>
      <c r="N477" s="4"/>
      <c r="O477" s="77" t="str">
        <f>IF(OR(A477="", M477=""), "",
   IF(AND(
         M477 &lt;= 'County Names to hide (2)'!$D$2,
         OR(N477="", N477 &gt;= 'County Names to hide (2)'!$C$2)
      ),
      "Yes",
      "No"
   )
)</f>
        <v/>
      </c>
      <c r="P477" s="4"/>
      <c r="Q477" s="4"/>
      <c r="R477" s="4"/>
      <c r="S477" s="4"/>
      <c r="T477" s="77" t="str">
        <f>IF(Outcomes!M477="","",
   IF(AND(Outcomes!N477&lt;&gt;"",Outcomes!N477&lt;'County Names to hide (2)'!$C$2),0,
      ROUND((MIN(IF(Outcomes!N477="", 'County Names to hide (2)'!$D$2, Outcomes!N477),'County Names to hide (2)'!$D$2)-Outcomes!M477)/30,1)))</f>
        <v/>
      </c>
      <c r="U477" s="77" t="str">
        <f>IF(Outcomes!C477="", "", DATEDIF(Outcomes!C477, 'County Names to hide (2)'!$D$2, "m"))</f>
        <v/>
      </c>
      <c r="V477" s="77" t="str">
        <f>IF(OR(A477="", M477="", N477=""), "",
   IF(AND(
         N477 &gt;= 'County Names to hide (2)'!$C$2,
         N477 &lt;= 'County Names to hide (2)'!$D$2
      ),
      "Yes",
      "No"
   )
)</f>
        <v/>
      </c>
      <c r="W477" s="1"/>
      <c r="X477" s="1"/>
      <c r="Y477" s="1"/>
      <c r="Z477" s="1"/>
      <c r="AA477" s="1"/>
      <c r="AB477" s="1"/>
      <c r="AC477" s="1"/>
      <c r="AD477" s="1"/>
    </row>
    <row r="478" spans="1:30" x14ac:dyDescent="0.35">
      <c r="A478" s="1"/>
      <c r="B478" s="1"/>
      <c r="C478" s="1"/>
      <c r="D478" s="1"/>
      <c r="E478" s="1"/>
      <c r="F478" s="1"/>
      <c r="G478" s="1"/>
      <c r="H478" s="1"/>
      <c r="I478" s="1"/>
      <c r="J478" s="1"/>
      <c r="K478" s="1"/>
      <c r="L478" s="77" t="str">
        <f t="shared" si="7"/>
        <v>Yes</v>
      </c>
      <c r="M478" s="4"/>
      <c r="N478" s="4"/>
      <c r="O478" s="77" t="str">
        <f>IF(OR(A478="", M478=""), "",
   IF(AND(
         M478 &lt;= 'County Names to hide (2)'!$D$2,
         OR(N478="", N478 &gt;= 'County Names to hide (2)'!$C$2)
      ),
      "Yes",
      "No"
   )
)</f>
        <v/>
      </c>
      <c r="P478" s="4"/>
      <c r="Q478" s="4"/>
      <c r="R478" s="4"/>
      <c r="S478" s="4"/>
      <c r="T478" s="77" t="str">
        <f>IF(Outcomes!M478="","",
   IF(AND(Outcomes!N478&lt;&gt;"",Outcomes!N478&lt;'County Names to hide (2)'!$C$2),0,
      ROUND((MIN(IF(Outcomes!N478="", 'County Names to hide (2)'!$D$2, Outcomes!N478),'County Names to hide (2)'!$D$2)-Outcomes!M478)/30,1)))</f>
        <v/>
      </c>
      <c r="U478" s="77" t="str">
        <f>IF(Outcomes!C478="", "", DATEDIF(Outcomes!C478, 'County Names to hide (2)'!$D$2, "m"))</f>
        <v/>
      </c>
      <c r="V478" s="77" t="str">
        <f>IF(OR(A478="", M478="", N478=""), "",
   IF(AND(
         N478 &gt;= 'County Names to hide (2)'!$C$2,
         N478 &lt;= 'County Names to hide (2)'!$D$2
      ),
      "Yes",
      "No"
   )
)</f>
        <v/>
      </c>
      <c r="W478" s="1"/>
      <c r="X478" s="1"/>
      <c r="Y478" s="1"/>
      <c r="Z478" s="1"/>
      <c r="AA478" s="1"/>
      <c r="AB478" s="1"/>
      <c r="AC478" s="1"/>
      <c r="AD478" s="1"/>
    </row>
    <row r="479" spans="1:30" x14ac:dyDescent="0.35">
      <c r="A479" s="1"/>
      <c r="B479" s="1"/>
      <c r="C479" s="1"/>
      <c r="D479" s="1"/>
      <c r="E479" s="1"/>
      <c r="F479" s="1"/>
      <c r="G479" s="1"/>
      <c r="H479" s="1"/>
      <c r="I479" s="1"/>
      <c r="J479" s="1"/>
      <c r="K479" s="1"/>
      <c r="L479" s="77" t="str">
        <f t="shared" si="7"/>
        <v>Yes</v>
      </c>
      <c r="M479" s="4"/>
      <c r="N479" s="4"/>
      <c r="O479" s="77" t="str">
        <f>IF(OR(A479="", M479=""), "",
   IF(AND(
         M479 &lt;= 'County Names to hide (2)'!$D$2,
         OR(N479="", N479 &gt;= 'County Names to hide (2)'!$C$2)
      ),
      "Yes",
      "No"
   )
)</f>
        <v/>
      </c>
      <c r="P479" s="4"/>
      <c r="Q479" s="4"/>
      <c r="R479" s="4"/>
      <c r="S479" s="4"/>
      <c r="T479" s="77" t="str">
        <f>IF(Outcomes!M479="","",
   IF(AND(Outcomes!N479&lt;&gt;"",Outcomes!N479&lt;'County Names to hide (2)'!$C$2),0,
      ROUND((MIN(IF(Outcomes!N479="", 'County Names to hide (2)'!$D$2, Outcomes!N479),'County Names to hide (2)'!$D$2)-Outcomes!M479)/30,1)))</f>
        <v/>
      </c>
      <c r="U479" s="77" t="str">
        <f>IF(Outcomes!C479="", "", DATEDIF(Outcomes!C479, 'County Names to hide (2)'!$D$2, "m"))</f>
        <v/>
      </c>
      <c r="V479" s="77" t="str">
        <f>IF(OR(A479="", M479="", N479=""), "",
   IF(AND(
         N479 &gt;= 'County Names to hide (2)'!$C$2,
         N479 &lt;= 'County Names to hide (2)'!$D$2
      ),
      "Yes",
      "No"
   )
)</f>
        <v/>
      </c>
      <c r="W479" s="1"/>
      <c r="X479" s="1"/>
      <c r="Y479" s="1"/>
      <c r="Z479" s="1"/>
      <c r="AA479" s="1"/>
      <c r="AB479" s="1"/>
      <c r="AC479" s="1"/>
      <c r="AD479" s="1"/>
    </row>
    <row r="480" spans="1:30" x14ac:dyDescent="0.35">
      <c r="A480" s="1"/>
      <c r="B480" s="1"/>
      <c r="C480" s="1"/>
      <c r="D480" s="1"/>
      <c r="E480" s="1"/>
      <c r="F480" s="1"/>
      <c r="G480" s="1"/>
      <c r="H480" s="1"/>
      <c r="I480" s="1"/>
      <c r="J480" s="1"/>
      <c r="K480" s="1"/>
      <c r="L480" s="77" t="str">
        <f t="shared" si="7"/>
        <v>Yes</v>
      </c>
      <c r="M480" s="4"/>
      <c r="N480" s="4"/>
      <c r="O480" s="77" t="str">
        <f>IF(OR(A480="", M480=""), "",
   IF(AND(
         M480 &lt;= 'County Names to hide (2)'!$D$2,
         OR(N480="", N480 &gt;= 'County Names to hide (2)'!$C$2)
      ),
      "Yes",
      "No"
   )
)</f>
        <v/>
      </c>
      <c r="P480" s="4"/>
      <c r="Q480" s="4"/>
      <c r="R480" s="4"/>
      <c r="S480" s="4"/>
      <c r="T480" s="77" t="str">
        <f>IF(Outcomes!M480="","",
   IF(AND(Outcomes!N480&lt;&gt;"",Outcomes!N480&lt;'County Names to hide (2)'!$C$2),0,
      ROUND((MIN(IF(Outcomes!N480="", 'County Names to hide (2)'!$D$2, Outcomes!N480),'County Names to hide (2)'!$D$2)-Outcomes!M480)/30,1)))</f>
        <v/>
      </c>
      <c r="U480" s="77" t="str">
        <f>IF(Outcomes!C480="", "", DATEDIF(Outcomes!C480, 'County Names to hide (2)'!$D$2, "m"))</f>
        <v/>
      </c>
      <c r="V480" s="77" t="str">
        <f>IF(OR(A480="", M480="", N480=""), "",
   IF(AND(
         N480 &gt;= 'County Names to hide (2)'!$C$2,
         N480 &lt;= 'County Names to hide (2)'!$D$2
      ),
      "Yes",
      "No"
   )
)</f>
        <v/>
      </c>
      <c r="W480" s="1"/>
      <c r="X480" s="1"/>
      <c r="Y480" s="1"/>
      <c r="Z480" s="1"/>
      <c r="AA480" s="1"/>
      <c r="AB480" s="1"/>
      <c r="AC480" s="1"/>
      <c r="AD480" s="1"/>
    </row>
    <row r="481" spans="1:30" x14ac:dyDescent="0.35">
      <c r="A481" s="1"/>
      <c r="B481" s="1"/>
      <c r="C481" s="1"/>
      <c r="D481" s="1"/>
      <c r="E481" s="1"/>
      <c r="F481" s="1"/>
      <c r="G481" s="1"/>
      <c r="H481" s="1"/>
      <c r="I481" s="1"/>
      <c r="J481" s="1"/>
      <c r="K481" s="1"/>
      <c r="L481" s="77" t="str">
        <f t="shared" si="7"/>
        <v>Yes</v>
      </c>
      <c r="M481" s="4"/>
      <c r="N481" s="4"/>
      <c r="O481" s="77" t="str">
        <f>IF(OR(A481="", M481=""), "",
   IF(AND(
         M481 &lt;= 'County Names to hide (2)'!$D$2,
         OR(N481="", N481 &gt;= 'County Names to hide (2)'!$C$2)
      ),
      "Yes",
      "No"
   )
)</f>
        <v/>
      </c>
      <c r="P481" s="4"/>
      <c r="Q481" s="4"/>
      <c r="R481" s="4"/>
      <c r="S481" s="4"/>
      <c r="T481" s="77" t="str">
        <f>IF(Outcomes!M481="","",
   IF(AND(Outcomes!N481&lt;&gt;"",Outcomes!N481&lt;'County Names to hide (2)'!$C$2),0,
      ROUND((MIN(IF(Outcomes!N481="", 'County Names to hide (2)'!$D$2, Outcomes!N481),'County Names to hide (2)'!$D$2)-Outcomes!M481)/30,1)))</f>
        <v/>
      </c>
      <c r="U481" s="77" t="str">
        <f>IF(Outcomes!C481="", "", DATEDIF(Outcomes!C481, 'County Names to hide (2)'!$D$2, "m"))</f>
        <v/>
      </c>
      <c r="V481" s="77" t="str">
        <f>IF(OR(A481="", M481="", N481=""), "",
   IF(AND(
         N481 &gt;= 'County Names to hide (2)'!$C$2,
         N481 &lt;= 'County Names to hide (2)'!$D$2
      ),
      "Yes",
      "No"
   )
)</f>
        <v/>
      </c>
      <c r="W481" s="1"/>
      <c r="X481" s="1"/>
      <c r="Y481" s="1"/>
      <c r="Z481" s="1"/>
      <c r="AA481" s="1"/>
      <c r="AB481" s="1"/>
      <c r="AC481" s="1"/>
      <c r="AD481" s="1"/>
    </row>
    <row r="482" spans="1:30" x14ac:dyDescent="0.35">
      <c r="A482" s="1"/>
      <c r="B482" s="1"/>
      <c r="C482" s="1"/>
      <c r="D482" s="1"/>
      <c r="E482" s="1"/>
      <c r="F482" s="1"/>
      <c r="G482" s="1"/>
      <c r="H482" s="1"/>
      <c r="I482" s="1"/>
      <c r="J482" s="1"/>
      <c r="K482" s="1"/>
      <c r="L482" s="77" t="str">
        <f t="shared" si="7"/>
        <v>Yes</v>
      </c>
      <c r="M482" s="4"/>
      <c r="N482" s="4"/>
      <c r="O482" s="77" t="str">
        <f>IF(OR(A482="", M482=""), "",
   IF(AND(
         M482 &lt;= 'County Names to hide (2)'!$D$2,
         OR(N482="", N482 &gt;= 'County Names to hide (2)'!$C$2)
      ),
      "Yes",
      "No"
   )
)</f>
        <v/>
      </c>
      <c r="P482" s="4"/>
      <c r="Q482" s="4"/>
      <c r="R482" s="4"/>
      <c r="S482" s="4"/>
      <c r="T482" s="77" t="str">
        <f>IF(Outcomes!M482="","",
   IF(AND(Outcomes!N482&lt;&gt;"",Outcomes!N482&lt;'County Names to hide (2)'!$C$2),0,
      ROUND((MIN(IF(Outcomes!N482="", 'County Names to hide (2)'!$D$2, Outcomes!N482),'County Names to hide (2)'!$D$2)-Outcomes!M482)/30,1)))</f>
        <v/>
      </c>
      <c r="U482" s="77" t="str">
        <f>IF(Outcomes!C482="", "", DATEDIF(Outcomes!C482, 'County Names to hide (2)'!$D$2, "m"))</f>
        <v/>
      </c>
      <c r="V482" s="77" t="str">
        <f>IF(OR(A482="", M482="", N482=""), "",
   IF(AND(
         N482 &gt;= 'County Names to hide (2)'!$C$2,
         N482 &lt;= 'County Names to hide (2)'!$D$2
      ),
      "Yes",
      "No"
   )
)</f>
        <v/>
      </c>
      <c r="W482" s="1"/>
      <c r="X482" s="1"/>
      <c r="Y482" s="1"/>
      <c r="Z482" s="1"/>
      <c r="AA482" s="1"/>
      <c r="AB482" s="1"/>
      <c r="AC482" s="1"/>
      <c r="AD482" s="1"/>
    </row>
    <row r="483" spans="1:30" x14ac:dyDescent="0.35">
      <c r="A483" s="1"/>
      <c r="B483" s="1"/>
      <c r="C483" s="1"/>
      <c r="D483" s="1"/>
      <c r="E483" s="1"/>
      <c r="F483" s="1"/>
      <c r="G483" s="1"/>
      <c r="H483" s="1"/>
      <c r="I483" s="1"/>
      <c r="J483" s="1"/>
      <c r="K483" s="1"/>
      <c r="L483" s="77" t="str">
        <f t="shared" si="7"/>
        <v>Yes</v>
      </c>
      <c r="M483" s="4"/>
      <c r="N483" s="4"/>
      <c r="O483" s="77" t="str">
        <f>IF(OR(A483="", M483=""), "",
   IF(AND(
         M483 &lt;= 'County Names to hide (2)'!$D$2,
         OR(N483="", N483 &gt;= 'County Names to hide (2)'!$C$2)
      ),
      "Yes",
      "No"
   )
)</f>
        <v/>
      </c>
      <c r="P483" s="4"/>
      <c r="Q483" s="4"/>
      <c r="R483" s="4"/>
      <c r="S483" s="4"/>
      <c r="T483" s="77" t="str">
        <f>IF(Outcomes!M483="","",
   IF(AND(Outcomes!N483&lt;&gt;"",Outcomes!N483&lt;'County Names to hide (2)'!$C$2),0,
      ROUND((MIN(IF(Outcomes!N483="", 'County Names to hide (2)'!$D$2, Outcomes!N483),'County Names to hide (2)'!$D$2)-Outcomes!M483)/30,1)))</f>
        <v/>
      </c>
      <c r="U483" s="77" t="str">
        <f>IF(Outcomes!C483="", "", DATEDIF(Outcomes!C483, 'County Names to hide (2)'!$D$2, "m"))</f>
        <v/>
      </c>
      <c r="V483" s="77" t="str">
        <f>IF(OR(A483="", M483="", N483=""), "",
   IF(AND(
         N483 &gt;= 'County Names to hide (2)'!$C$2,
         N483 &lt;= 'County Names to hide (2)'!$D$2
      ),
      "Yes",
      "No"
   )
)</f>
        <v/>
      </c>
      <c r="W483" s="1"/>
      <c r="X483" s="1"/>
      <c r="Y483" s="1"/>
      <c r="Z483" s="1"/>
      <c r="AA483" s="1"/>
      <c r="AB483" s="1"/>
      <c r="AC483" s="1"/>
      <c r="AD483" s="1"/>
    </row>
    <row r="484" spans="1:30" x14ac:dyDescent="0.35">
      <c r="A484" s="1"/>
      <c r="B484" s="1"/>
      <c r="C484" s="1"/>
      <c r="D484" s="1"/>
      <c r="E484" s="1"/>
      <c r="F484" s="1"/>
      <c r="G484" s="1"/>
      <c r="H484" s="1"/>
      <c r="I484" s="1"/>
      <c r="J484" s="1"/>
      <c r="K484" s="1"/>
      <c r="L484" s="77" t="str">
        <f t="shared" si="7"/>
        <v>Yes</v>
      </c>
      <c r="M484" s="4"/>
      <c r="N484" s="4"/>
      <c r="O484" s="77" t="str">
        <f>IF(OR(A484="", M484=""), "",
   IF(AND(
         M484 &lt;= 'County Names to hide (2)'!$D$2,
         OR(N484="", N484 &gt;= 'County Names to hide (2)'!$C$2)
      ),
      "Yes",
      "No"
   )
)</f>
        <v/>
      </c>
      <c r="P484" s="4"/>
      <c r="Q484" s="4"/>
      <c r="R484" s="4"/>
      <c r="S484" s="4"/>
      <c r="T484" s="77" t="str">
        <f>IF(Outcomes!M484="","",
   IF(AND(Outcomes!N484&lt;&gt;"",Outcomes!N484&lt;'County Names to hide (2)'!$C$2),0,
      ROUND((MIN(IF(Outcomes!N484="", 'County Names to hide (2)'!$D$2, Outcomes!N484),'County Names to hide (2)'!$D$2)-Outcomes!M484)/30,1)))</f>
        <v/>
      </c>
      <c r="U484" s="77" t="str">
        <f>IF(Outcomes!C484="", "", DATEDIF(Outcomes!C484, 'County Names to hide (2)'!$D$2, "m"))</f>
        <v/>
      </c>
      <c r="V484" s="77" t="str">
        <f>IF(OR(A484="", M484="", N484=""), "",
   IF(AND(
         N484 &gt;= 'County Names to hide (2)'!$C$2,
         N484 &lt;= 'County Names to hide (2)'!$D$2
      ),
      "Yes",
      "No"
   )
)</f>
        <v/>
      </c>
      <c r="W484" s="1"/>
      <c r="X484" s="1"/>
      <c r="Y484" s="1"/>
      <c r="Z484" s="1"/>
      <c r="AA484" s="1"/>
      <c r="AB484" s="1"/>
      <c r="AC484" s="1"/>
      <c r="AD484" s="1"/>
    </row>
    <row r="485" spans="1:30" x14ac:dyDescent="0.35">
      <c r="A485" s="1"/>
      <c r="B485" s="1"/>
      <c r="C485" s="1"/>
      <c r="D485" s="1"/>
      <c r="E485" s="1"/>
      <c r="F485" s="1"/>
      <c r="G485" s="1"/>
      <c r="H485" s="1"/>
      <c r="I485" s="1"/>
      <c r="J485" s="1"/>
      <c r="K485" s="1"/>
      <c r="L485" s="77" t="str">
        <f t="shared" si="7"/>
        <v>Yes</v>
      </c>
      <c r="M485" s="4"/>
      <c r="N485" s="4"/>
      <c r="O485" s="77" t="str">
        <f>IF(OR(A485="", M485=""), "",
   IF(AND(
         M485 &lt;= 'County Names to hide (2)'!$D$2,
         OR(N485="", N485 &gt;= 'County Names to hide (2)'!$C$2)
      ),
      "Yes",
      "No"
   )
)</f>
        <v/>
      </c>
      <c r="P485" s="4"/>
      <c r="Q485" s="4"/>
      <c r="R485" s="4"/>
      <c r="S485" s="4"/>
      <c r="T485" s="77" t="str">
        <f>IF(Outcomes!M485="","",
   IF(AND(Outcomes!N485&lt;&gt;"",Outcomes!N485&lt;'County Names to hide (2)'!$C$2),0,
      ROUND((MIN(IF(Outcomes!N485="", 'County Names to hide (2)'!$D$2, Outcomes!N485),'County Names to hide (2)'!$D$2)-Outcomes!M485)/30,1)))</f>
        <v/>
      </c>
      <c r="U485" s="77" t="str">
        <f>IF(Outcomes!C485="", "", DATEDIF(Outcomes!C485, 'County Names to hide (2)'!$D$2, "m"))</f>
        <v/>
      </c>
      <c r="V485" s="77" t="str">
        <f>IF(OR(A485="", M485="", N485=""), "",
   IF(AND(
         N485 &gt;= 'County Names to hide (2)'!$C$2,
         N485 &lt;= 'County Names to hide (2)'!$D$2
      ),
      "Yes",
      "No"
   )
)</f>
        <v/>
      </c>
      <c r="W485" s="1"/>
      <c r="X485" s="1"/>
      <c r="Y485" s="1"/>
      <c r="Z485" s="1"/>
      <c r="AA485" s="1"/>
      <c r="AB485" s="1"/>
      <c r="AC485" s="1"/>
      <c r="AD485" s="1"/>
    </row>
    <row r="486" spans="1:30" x14ac:dyDescent="0.35">
      <c r="A486" s="1"/>
      <c r="B486" s="1"/>
      <c r="C486" s="1"/>
      <c r="D486" s="1"/>
      <c r="E486" s="1"/>
      <c r="F486" s="1"/>
      <c r="G486" s="1"/>
      <c r="H486" s="1"/>
      <c r="I486" s="1"/>
      <c r="J486" s="1"/>
      <c r="K486" s="1"/>
      <c r="L486" s="77" t="str">
        <f t="shared" si="7"/>
        <v>Yes</v>
      </c>
      <c r="M486" s="4"/>
      <c r="N486" s="4"/>
      <c r="O486" s="77" t="str">
        <f>IF(OR(A486="", M486=""), "",
   IF(AND(
         M486 &lt;= 'County Names to hide (2)'!$D$2,
         OR(N486="", N486 &gt;= 'County Names to hide (2)'!$C$2)
      ),
      "Yes",
      "No"
   )
)</f>
        <v/>
      </c>
      <c r="P486" s="4"/>
      <c r="Q486" s="4"/>
      <c r="R486" s="4"/>
      <c r="S486" s="4"/>
      <c r="T486" s="77" t="str">
        <f>IF(Outcomes!M486="","",
   IF(AND(Outcomes!N486&lt;&gt;"",Outcomes!N486&lt;'County Names to hide (2)'!$C$2),0,
      ROUND((MIN(IF(Outcomes!N486="", 'County Names to hide (2)'!$D$2, Outcomes!N486),'County Names to hide (2)'!$D$2)-Outcomes!M486)/30,1)))</f>
        <v/>
      </c>
      <c r="U486" s="77" t="str">
        <f>IF(Outcomes!C486="", "", DATEDIF(Outcomes!C486, 'County Names to hide (2)'!$D$2, "m"))</f>
        <v/>
      </c>
      <c r="V486" s="77" t="str">
        <f>IF(OR(A486="", M486="", N486=""), "",
   IF(AND(
         N486 &gt;= 'County Names to hide (2)'!$C$2,
         N486 &lt;= 'County Names to hide (2)'!$D$2
      ),
      "Yes",
      "No"
   )
)</f>
        <v/>
      </c>
      <c r="W486" s="1"/>
      <c r="X486" s="1"/>
      <c r="Y486" s="1"/>
      <c r="Z486" s="1"/>
      <c r="AA486" s="1"/>
      <c r="AB486" s="1"/>
      <c r="AC486" s="1"/>
      <c r="AD486" s="1"/>
    </row>
    <row r="487" spans="1:30" x14ac:dyDescent="0.35">
      <c r="A487" s="1"/>
      <c r="B487" s="1"/>
      <c r="C487" s="1"/>
      <c r="D487" s="1"/>
      <c r="E487" s="1"/>
      <c r="F487" s="1"/>
      <c r="G487" s="1"/>
      <c r="H487" s="1"/>
      <c r="I487" s="1"/>
      <c r="J487" s="1"/>
      <c r="K487" s="1"/>
      <c r="L487" s="77" t="str">
        <f t="shared" si="7"/>
        <v>Yes</v>
      </c>
      <c r="M487" s="4"/>
      <c r="N487" s="4"/>
      <c r="O487" s="77" t="str">
        <f>IF(OR(A487="", M487=""), "",
   IF(AND(
         M487 &lt;= 'County Names to hide (2)'!$D$2,
         OR(N487="", N487 &gt;= 'County Names to hide (2)'!$C$2)
      ),
      "Yes",
      "No"
   )
)</f>
        <v/>
      </c>
      <c r="P487" s="4"/>
      <c r="Q487" s="4"/>
      <c r="R487" s="4"/>
      <c r="S487" s="4"/>
      <c r="T487" s="77" t="str">
        <f>IF(Outcomes!M487="","",
   IF(AND(Outcomes!N487&lt;&gt;"",Outcomes!N487&lt;'County Names to hide (2)'!$C$2),0,
      ROUND((MIN(IF(Outcomes!N487="", 'County Names to hide (2)'!$D$2, Outcomes!N487),'County Names to hide (2)'!$D$2)-Outcomes!M487)/30,1)))</f>
        <v/>
      </c>
      <c r="U487" s="77" t="str">
        <f>IF(Outcomes!C487="", "", DATEDIF(Outcomes!C487, 'County Names to hide (2)'!$D$2, "m"))</f>
        <v/>
      </c>
      <c r="V487" s="77" t="str">
        <f>IF(OR(A487="", M487="", N487=""), "",
   IF(AND(
         N487 &gt;= 'County Names to hide (2)'!$C$2,
         N487 &lt;= 'County Names to hide (2)'!$D$2
      ),
      "Yes",
      "No"
   )
)</f>
        <v/>
      </c>
      <c r="W487" s="1"/>
      <c r="X487" s="1"/>
      <c r="Y487" s="1"/>
      <c r="Z487" s="1"/>
      <c r="AA487" s="1"/>
      <c r="AB487" s="1"/>
      <c r="AC487" s="1"/>
      <c r="AD487" s="1"/>
    </row>
    <row r="488" spans="1:30" x14ac:dyDescent="0.35">
      <c r="A488" s="1"/>
      <c r="B488" s="1"/>
      <c r="C488" s="1"/>
      <c r="D488" s="1"/>
      <c r="E488" s="1"/>
      <c r="F488" s="1"/>
      <c r="G488" s="1"/>
      <c r="H488" s="1"/>
      <c r="I488" s="1"/>
      <c r="J488" s="1"/>
      <c r="K488" s="1"/>
      <c r="L488" s="77" t="str">
        <f t="shared" si="7"/>
        <v>Yes</v>
      </c>
      <c r="M488" s="4"/>
      <c r="N488" s="4"/>
      <c r="O488" s="77" t="str">
        <f>IF(OR(A488="", M488=""), "",
   IF(AND(
         M488 &lt;= 'County Names to hide (2)'!$D$2,
         OR(N488="", N488 &gt;= 'County Names to hide (2)'!$C$2)
      ),
      "Yes",
      "No"
   )
)</f>
        <v/>
      </c>
      <c r="P488" s="4"/>
      <c r="Q488" s="4"/>
      <c r="R488" s="4"/>
      <c r="S488" s="4"/>
      <c r="T488" s="77" t="str">
        <f>IF(Outcomes!M488="","",
   IF(AND(Outcomes!N488&lt;&gt;"",Outcomes!N488&lt;'County Names to hide (2)'!$C$2),0,
      ROUND((MIN(IF(Outcomes!N488="", 'County Names to hide (2)'!$D$2, Outcomes!N488),'County Names to hide (2)'!$D$2)-Outcomes!M488)/30,1)))</f>
        <v/>
      </c>
      <c r="U488" s="77" t="str">
        <f>IF(Outcomes!C488="", "", DATEDIF(Outcomes!C488, 'County Names to hide (2)'!$D$2, "m"))</f>
        <v/>
      </c>
      <c r="V488" s="77" t="str">
        <f>IF(OR(A488="", M488="", N488=""), "",
   IF(AND(
         N488 &gt;= 'County Names to hide (2)'!$C$2,
         N488 &lt;= 'County Names to hide (2)'!$D$2
      ),
      "Yes",
      "No"
   )
)</f>
        <v/>
      </c>
      <c r="W488" s="1"/>
      <c r="X488" s="1"/>
      <c r="Y488" s="1"/>
      <c r="Z488" s="1"/>
      <c r="AA488" s="1"/>
      <c r="AB488" s="1"/>
      <c r="AC488" s="1"/>
      <c r="AD488" s="1"/>
    </row>
    <row r="489" spans="1:30" x14ac:dyDescent="0.35">
      <c r="A489" s="1"/>
      <c r="B489" s="1"/>
      <c r="C489" s="1"/>
      <c r="D489" s="1"/>
      <c r="E489" s="1"/>
      <c r="F489" s="1"/>
      <c r="G489" s="1"/>
      <c r="H489" s="1"/>
      <c r="I489" s="1"/>
      <c r="J489" s="1"/>
      <c r="K489" s="1"/>
      <c r="L489" s="77" t="str">
        <f t="shared" si="7"/>
        <v>Yes</v>
      </c>
      <c r="M489" s="4"/>
      <c r="N489" s="4"/>
      <c r="O489" s="77" t="str">
        <f>IF(OR(A489="", M489=""), "",
   IF(AND(
         M489 &lt;= 'County Names to hide (2)'!$D$2,
         OR(N489="", N489 &gt;= 'County Names to hide (2)'!$C$2)
      ),
      "Yes",
      "No"
   )
)</f>
        <v/>
      </c>
      <c r="P489" s="4"/>
      <c r="Q489" s="4"/>
      <c r="R489" s="4"/>
      <c r="S489" s="4"/>
      <c r="T489" s="77" t="str">
        <f>IF(Outcomes!M489="","",
   IF(AND(Outcomes!N489&lt;&gt;"",Outcomes!N489&lt;'County Names to hide (2)'!$C$2),0,
      ROUND((MIN(IF(Outcomes!N489="", 'County Names to hide (2)'!$D$2, Outcomes!N489),'County Names to hide (2)'!$D$2)-Outcomes!M489)/30,1)))</f>
        <v/>
      </c>
      <c r="U489" s="77" t="str">
        <f>IF(Outcomes!C489="", "", DATEDIF(Outcomes!C489, 'County Names to hide (2)'!$D$2, "m"))</f>
        <v/>
      </c>
      <c r="V489" s="77" t="str">
        <f>IF(OR(A489="", M489="", N489=""), "",
   IF(AND(
         N489 &gt;= 'County Names to hide (2)'!$C$2,
         N489 &lt;= 'County Names to hide (2)'!$D$2
      ),
      "Yes",
      "No"
   )
)</f>
        <v/>
      </c>
      <c r="W489" s="1"/>
      <c r="X489" s="1"/>
      <c r="Y489" s="1"/>
      <c r="Z489" s="1"/>
      <c r="AA489" s="1"/>
      <c r="AB489" s="1"/>
      <c r="AC489" s="1"/>
      <c r="AD489" s="1"/>
    </row>
    <row r="490" spans="1:30" x14ac:dyDescent="0.35">
      <c r="A490" s="1"/>
      <c r="B490" s="1"/>
      <c r="C490" s="1"/>
      <c r="D490" s="1"/>
      <c r="E490" s="1"/>
      <c r="F490" s="1"/>
      <c r="G490" s="1"/>
      <c r="H490" s="1"/>
      <c r="I490" s="1"/>
      <c r="J490" s="1"/>
      <c r="K490" s="1"/>
      <c r="L490" s="77" t="str">
        <f t="shared" si="7"/>
        <v>Yes</v>
      </c>
      <c r="M490" s="4"/>
      <c r="N490" s="4"/>
      <c r="O490" s="77" t="str">
        <f>IF(OR(A490="", M490=""), "",
   IF(AND(
         M490 &lt;= 'County Names to hide (2)'!$D$2,
         OR(N490="", N490 &gt;= 'County Names to hide (2)'!$C$2)
      ),
      "Yes",
      "No"
   )
)</f>
        <v/>
      </c>
      <c r="P490" s="4"/>
      <c r="Q490" s="4"/>
      <c r="R490" s="4"/>
      <c r="S490" s="4"/>
      <c r="T490" s="77" t="str">
        <f>IF(Outcomes!M490="","",
   IF(AND(Outcomes!N490&lt;&gt;"",Outcomes!N490&lt;'County Names to hide (2)'!$C$2),0,
      ROUND((MIN(IF(Outcomes!N490="", 'County Names to hide (2)'!$D$2, Outcomes!N490),'County Names to hide (2)'!$D$2)-Outcomes!M490)/30,1)))</f>
        <v/>
      </c>
      <c r="U490" s="77" t="str">
        <f>IF(Outcomes!C490="", "", DATEDIF(Outcomes!C490, 'County Names to hide (2)'!$D$2, "m"))</f>
        <v/>
      </c>
      <c r="V490" s="77" t="str">
        <f>IF(OR(A490="", M490="", N490=""), "",
   IF(AND(
         N490 &gt;= 'County Names to hide (2)'!$C$2,
         N490 &lt;= 'County Names to hide (2)'!$D$2
      ),
      "Yes",
      "No"
   )
)</f>
        <v/>
      </c>
      <c r="W490" s="1"/>
      <c r="X490" s="1"/>
      <c r="Y490" s="1"/>
      <c r="Z490" s="1"/>
      <c r="AA490" s="1"/>
      <c r="AB490" s="1"/>
      <c r="AC490" s="1"/>
      <c r="AD490" s="1"/>
    </row>
    <row r="491" spans="1:30" x14ac:dyDescent="0.35">
      <c r="A491" s="1"/>
      <c r="B491" s="1"/>
      <c r="C491" s="1"/>
      <c r="D491" s="1"/>
      <c r="E491" s="1"/>
      <c r="F491" s="1"/>
      <c r="G491" s="1"/>
      <c r="H491" s="1"/>
      <c r="I491" s="1"/>
      <c r="J491" s="1"/>
      <c r="K491" s="1"/>
      <c r="L491" s="77" t="str">
        <f t="shared" si="7"/>
        <v>Yes</v>
      </c>
      <c r="M491" s="4"/>
      <c r="N491" s="4"/>
      <c r="O491" s="77" t="str">
        <f>IF(OR(A491="", M491=""), "",
   IF(AND(
         M491 &lt;= 'County Names to hide (2)'!$D$2,
         OR(N491="", N491 &gt;= 'County Names to hide (2)'!$C$2)
      ),
      "Yes",
      "No"
   )
)</f>
        <v/>
      </c>
      <c r="P491" s="4"/>
      <c r="Q491" s="4"/>
      <c r="R491" s="4"/>
      <c r="S491" s="4"/>
      <c r="T491" s="77" t="str">
        <f>IF(Outcomes!M491="","",
   IF(AND(Outcomes!N491&lt;&gt;"",Outcomes!N491&lt;'County Names to hide (2)'!$C$2),0,
      ROUND((MIN(IF(Outcomes!N491="", 'County Names to hide (2)'!$D$2, Outcomes!N491),'County Names to hide (2)'!$D$2)-Outcomes!M491)/30,1)))</f>
        <v/>
      </c>
      <c r="U491" s="77" t="str">
        <f>IF(Outcomes!C491="", "", DATEDIF(Outcomes!C491, 'County Names to hide (2)'!$D$2, "m"))</f>
        <v/>
      </c>
      <c r="V491" s="77" t="str">
        <f>IF(OR(A491="", M491="", N491=""), "",
   IF(AND(
         N491 &gt;= 'County Names to hide (2)'!$C$2,
         N491 &lt;= 'County Names to hide (2)'!$D$2
      ),
      "Yes",
      "No"
   )
)</f>
        <v/>
      </c>
      <c r="W491" s="1"/>
      <c r="X491" s="1"/>
      <c r="Y491" s="1"/>
      <c r="Z491" s="1"/>
      <c r="AA491" s="1"/>
      <c r="AB491" s="1"/>
      <c r="AC491" s="1"/>
      <c r="AD491" s="1"/>
    </row>
    <row r="492" spans="1:30" x14ac:dyDescent="0.35">
      <c r="A492" s="1"/>
      <c r="B492" s="1"/>
      <c r="C492" s="1"/>
      <c r="D492" s="1"/>
      <c r="E492" s="1"/>
      <c r="F492" s="1"/>
      <c r="G492" s="1"/>
      <c r="H492" s="1"/>
      <c r="I492" s="1"/>
      <c r="J492" s="1"/>
      <c r="K492" s="1"/>
      <c r="L492" s="77" t="str">
        <f t="shared" si="7"/>
        <v>Yes</v>
      </c>
      <c r="M492" s="4"/>
      <c r="N492" s="4"/>
      <c r="O492" s="77" t="str">
        <f>IF(OR(A492="", M492=""), "",
   IF(AND(
         M492 &lt;= 'County Names to hide (2)'!$D$2,
         OR(N492="", N492 &gt;= 'County Names to hide (2)'!$C$2)
      ),
      "Yes",
      "No"
   )
)</f>
        <v/>
      </c>
      <c r="P492" s="4"/>
      <c r="Q492" s="4"/>
      <c r="R492" s="4"/>
      <c r="S492" s="4"/>
      <c r="T492" s="77" t="str">
        <f>IF(Outcomes!M492="","",
   IF(AND(Outcomes!N492&lt;&gt;"",Outcomes!N492&lt;'County Names to hide (2)'!$C$2),0,
      ROUND((MIN(IF(Outcomes!N492="", 'County Names to hide (2)'!$D$2, Outcomes!N492),'County Names to hide (2)'!$D$2)-Outcomes!M492)/30,1)))</f>
        <v/>
      </c>
      <c r="U492" s="77" t="str">
        <f>IF(Outcomes!C492="", "", DATEDIF(Outcomes!C492, 'County Names to hide (2)'!$D$2, "m"))</f>
        <v/>
      </c>
      <c r="V492" s="77" t="str">
        <f>IF(OR(A492="", M492="", N492=""), "",
   IF(AND(
         N492 &gt;= 'County Names to hide (2)'!$C$2,
         N492 &lt;= 'County Names to hide (2)'!$D$2
      ),
      "Yes",
      "No"
   )
)</f>
        <v/>
      </c>
      <c r="W492" s="1"/>
      <c r="X492" s="1"/>
      <c r="Y492" s="1"/>
      <c r="Z492" s="1"/>
      <c r="AA492" s="1"/>
      <c r="AB492" s="1"/>
      <c r="AC492" s="1"/>
      <c r="AD492" s="1"/>
    </row>
    <row r="493" spans="1:30" x14ac:dyDescent="0.35">
      <c r="A493" s="1"/>
      <c r="B493" s="1"/>
      <c r="C493" s="1"/>
      <c r="D493" s="1"/>
      <c r="E493" s="1"/>
      <c r="F493" s="1"/>
      <c r="G493" s="1"/>
      <c r="H493" s="1"/>
      <c r="I493" s="1"/>
      <c r="J493" s="1"/>
      <c r="K493" s="1"/>
      <c r="L493" s="77" t="str">
        <f t="shared" si="7"/>
        <v>Yes</v>
      </c>
      <c r="M493" s="4"/>
      <c r="N493" s="4"/>
      <c r="O493" s="77" t="str">
        <f>IF(OR(A493="", M493=""), "",
   IF(AND(
         M493 &lt;= 'County Names to hide (2)'!$D$2,
         OR(N493="", N493 &gt;= 'County Names to hide (2)'!$C$2)
      ),
      "Yes",
      "No"
   )
)</f>
        <v/>
      </c>
      <c r="P493" s="4"/>
      <c r="Q493" s="4"/>
      <c r="R493" s="4"/>
      <c r="S493" s="4"/>
      <c r="T493" s="77" t="str">
        <f>IF(Outcomes!M493="","",
   IF(AND(Outcomes!N493&lt;&gt;"",Outcomes!N493&lt;'County Names to hide (2)'!$C$2),0,
      ROUND((MIN(IF(Outcomes!N493="", 'County Names to hide (2)'!$D$2, Outcomes!N493),'County Names to hide (2)'!$D$2)-Outcomes!M493)/30,1)))</f>
        <v/>
      </c>
      <c r="U493" s="77" t="str">
        <f>IF(Outcomes!C493="", "", DATEDIF(Outcomes!C493, 'County Names to hide (2)'!$D$2, "m"))</f>
        <v/>
      </c>
      <c r="V493" s="77" t="str">
        <f>IF(OR(A493="", M493="", N493=""), "",
   IF(AND(
         N493 &gt;= 'County Names to hide (2)'!$C$2,
         N493 &lt;= 'County Names to hide (2)'!$D$2
      ),
      "Yes",
      "No"
   )
)</f>
        <v/>
      </c>
      <c r="W493" s="1"/>
      <c r="X493" s="1"/>
      <c r="Y493" s="1"/>
      <c r="Z493" s="1"/>
      <c r="AA493" s="1"/>
      <c r="AB493" s="1"/>
      <c r="AC493" s="1"/>
      <c r="AD493" s="1"/>
    </row>
    <row r="494" spans="1:30" x14ac:dyDescent="0.35">
      <c r="A494" s="1"/>
      <c r="B494" s="1"/>
      <c r="C494" s="1"/>
      <c r="D494" s="1"/>
      <c r="E494" s="1"/>
      <c r="F494" s="1"/>
      <c r="G494" s="1"/>
      <c r="H494" s="1"/>
      <c r="I494" s="1"/>
      <c r="J494" s="1"/>
      <c r="K494" s="1"/>
      <c r="L494" s="77" t="str">
        <f t="shared" si="7"/>
        <v>Yes</v>
      </c>
      <c r="M494" s="4"/>
      <c r="N494" s="4"/>
      <c r="O494" s="77" t="str">
        <f>IF(OR(A494="", M494=""), "",
   IF(AND(
         M494 &lt;= 'County Names to hide (2)'!$D$2,
         OR(N494="", N494 &gt;= 'County Names to hide (2)'!$C$2)
      ),
      "Yes",
      "No"
   )
)</f>
        <v/>
      </c>
      <c r="P494" s="4"/>
      <c r="Q494" s="4"/>
      <c r="R494" s="4"/>
      <c r="S494" s="4"/>
      <c r="T494" s="77" t="str">
        <f>IF(Outcomes!M494="","",
   IF(AND(Outcomes!N494&lt;&gt;"",Outcomes!N494&lt;'County Names to hide (2)'!$C$2),0,
      ROUND((MIN(IF(Outcomes!N494="", 'County Names to hide (2)'!$D$2, Outcomes!N494),'County Names to hide (2)'!$D$2)-Outcomes!M494)/30,1)))</f>
        <v/>
      </c>
      <c r="U494" s="77" t="str">
        <f>IF(Outcomes!C494="", "", DATEDIF(Outcomes!C494, 'County Names to hide (2)'!$D$2, "m"))</f>
        <v/>
      </c>
      <c r="V494" s="77" t="str">
        <f>IF(OR(A494="", M494="", N494=""), "",
   IF(AND(
         N494 &gt;= 'County Names to hide (2)'!$C$2,
         N494 &lt;= 'County Names to hide (2)'!$D$2
      ),
      "Yes",
      "No"
   )
)</f>
        <v/>
      </c>
      <c r="W494" s="1"/>
      <c r="X494" s="1"/>
      <c r="Y494" s="1"/>
      <c r="Z494" s="1"/>
      <c r="AA494" s="1"/>
      <c r="AB494" s="1"/>
      <c r="AC494" s="1"/>
      <c r="AD494" s="1"/>
    </row>
    <row r="495" spans="1:30" x14ac:dyDescent="0.35">
      <c r="A495" s="1"/>
      <c r="B495" s="1"/>
      <c r="C495" s="1"/>
      <c r="D495" s="1"/>
      <c r="E495" s="1"/>
      <c r="F495" s="1"/>
      <c r="G495" s="1"/>
      <c r="H495" s="1"/>
      <c r="I495" s="1"/>
      <c r="J495" s="1"/>
      <c r="K495" s="1"/>
      <c r="L495" s="77" t="str">
        <f t="shared" si="7"/>
        <v>Yes</v>
      </c>
      <c r="M495" s="4"/>
      <c r="N495" s="4"/>
      <c r="O495" s="77" t="str">
        <f>IF(OR(A495="", M495=""), "",
   IF(AND(
         M495 &lt;= 'County Names to hide (2)'!$D$2,
         OR(N495="", N495 &gt;= 'County Names to hide (2)'!$C$2)
      ),
      "Yes",
      "No"
   )
)</f>
        <v/>
      </c>
      <c r="P495" s="4"/>
      <c r="Q495" s="4"/>
      <c r="R495" s="4"/>
      <c r="S495" s="4"/>
      <c r="T495" s="77" t="str">
        <f>IF(Outcomes!M495="","",
   IF(AND(Outcomes!N495&lt;&gt;"",Outcomes!N495&lt;'County Names to hide (2)'!$C$2),0,
      ROUND((MIN(IF(Outcomes!N495="", 'County Names to hide (2)'!$D$2, Outcomes!N495),'County Names to hide (2)'!$D$2)-Outcomes!M495)/30,1)))</f>
        <v/>
      </c>
      <c r="U495" s="77" t="str">
        <f>IF(Outcomes!C495="", "", DATEDIF(Outcomes!C495, 'County Names to hide (2)'!$D$2, "m"))</f>
        <v/>
      </c>
      <c r="V495" s="77" t="str">
        <f>IF(OR(A495="", M495="", N495=""), "",
   IF(AND(
         N495 &gt;= 'County Names to hide (2)'!$C$2,
         N495 &lt;= 'County Names to hide (2)'!$D$2
      ),
      "Yes",
      "No"
   )
)</f>
        <v/>
      </c>
      <c r="W495" s="1"/>
      <c r="X495" s="1"/>
      <c r="Y495" s="1"/>
      <c r="Z495" s="1"/>
      <c r="AA495" s="1"/>
      <c r="AB495" s="1"/>
      <c r="AC495" s="1"/>
      <c r="AD495" s="1"/>
    </row>
    <row r="496" spans="1:30" x14ac:dyDescent="0.35">
      <c r="A496" s="1"/>
      <c r="B496" s="1"/>
      <c r="C496" s="1"/>
      <c r="D496" s="1"/>
      <c r="E496" s="1"/>
      <c r="F496" s="1"/>
      <c r="G496" s="1"/>
      <c r="H496" s="1"/>
      <c r="I496" s="1"/>
      <c r="J496" s="1"/>
      <c r="K496" s="1"/>
      <c r="L496" s="77" t="str">
        <f t="shared" si="7"/>
        <v>Yes</v>
      </c>
      <c r="M496" s="4"/>
      <c r="N496" s="4"/>
      <c r="O496" s="77" t="str">
        <f>IF(OR(A496="", M496=""), "",
   IF(AND(
         M496 &lt;= 'County Names to hide (2)'!$D$2,
         OR(N496="", N496 &gt;= 'County Names to hide (2)'!$C$2)
      ),
      "Yes",
      "No"
   )
)</f>
        <v/>
      </c>
      <c r="P496" s="4"/>
      <c r="Q496" s="4"/>
      <c r="R496" s="4"/>
      <c r="S496" s="4"/>
      <c r="T496" s="77" t="str">
        <f>IF(Outcomes!M496="","",
   IF(AND(Outcomes!N496&lt;&gt;"",Outcomes!N496&lt;'County Names to hide (2)'!$C$2),0,
      ROUND((MIN(IF(Outcomes!N496="", 'County Names to hide (2)'!$D$2, Outcomes!N496),'County Names to hide (2)'!$D$2)-Outcomes!M496)/30,1)))</f>
        <v/>
      </c>
      <c r="U496" s="77" t="str">
        <f>IF(Outcomes!C496="", "", DATEDIF(Outcomes!C496, 'County Names to hide (2)'!$D$2, "m"))</f>
        <v/>
      </c>
      <c r="V496" s="77" t="str">
        <f>IF(OR(A496="", M496="", N496=""), "",
   IF(AND(
         N496 &gt;= 'County Names to hide (2)'!$C$2,
         N496 &lt;= 'County Names to hide (2)'!$D$2
      ),
      "Yes",
      "No"
   )
)</f>
        <v/>
      </c>
      <c r="W496" s="1"/>
      <c r="X496" s="1"/>
      <c r="Y496" s="1"/>
      <c r="Z496" s="1"/>
      <c r="AA496" s="1"/>
      <c r="AB496" s="1"/>
      <c r="AC496" s="1"/>
      <c r="AD496" s="1"/>
    </row>
    <row r="497" spans="1:30" x14ac:dyDescent="0.35">
      <c r="A497" s="1"/>
      <c r="B497" s="1"/>
      <c r="C497" s="1"/>
      <c r="D497" s="1"/>
      <c r="E497" s="1"/>
      <c r="F497" s="1"/>
      <c r="G497" s="1"/>
      <c r="H497" s="1"/>
      <c r="I497" s="1"/>
      <c r="J497" s="1"/>
      <c r="K497" s="1"/>
      <c r="L497" s="77" t="str">
        <f t="shared" si="7"/>
        <v>Yes</v>
      </c>
      <c r="M497" s="4"/>
      <c r="N497" s="4"/>
      <c r="O497" s="77" t="str">
        <f>IF(OR(A497="", M497=""), "",
   IF(AND(
         M497 &lt;= 'County Names to hide (2)'!$D$2,
         OR(N497="", N497 &gt;= 'County Names to hide (2)'!$C$2)
      ),
      "Yes",
      "No"
   )
)</f>
        <v/>
      </c>
      <c r="P497" s="4"/>
      <c r="Q497" s="4"/>
      <c r="R497" s="4"/>
      <c r="S497" s="4"/>
      <c r="T497" s="77" t="str">
        <f>IF(Outcomes!M497="","",
   IF(AND(Outcomes!N497&lt;&gt;"",Outcomes!N497&lt;'County Names to hide (2)'!$C$2),0,
      ROUND((MIN(IF(Outcomes!N497="", 'County Names to hide (2)'!$D$2, Outcomes!N497),'County Names to hide (2)'!$D$2)-Outcomes!M497)/30,1)))</f>
        <v/>
      </c>
      <c r="U497" s="77" t="str">
        <f>IF(Outcomes!C497="", "", DATEDIF(Outcomes!C497, 'County Names to hide (2)'!$D$2, "m"))</f>
        <v/>
      </c>
      <c r="V497" s="77" t="str">
        <f>IF(OR(A497="", M497="", N497=""), "",
   IF(AND(
         N497 &gt;= 'County Names to hide (2)'!$C$2,
         N497 &lt;= 'County Names to hide (2)'!$D$2
      ),
      "Yes",
      "No"
   )
)</f>
        <v/>
      </c>
      <c r="W497" s="1"/>
      <c r="X497" s="1"/>
      <c r="Y497" s="1"/>
      <c r="Z497" s="1"/>
      <c r="AA497" s="1"/>
      <c r="AB497" s="1"/>
      <c r="AC497" s="1"/>
      <c r="AD497" s="1"/>
    </row>
    <row r="498" spans="1:30" x14ac:dyDescent="0.35">
      <c r="A498" s="1"/>
      <c r="B498" s="1"/>
      <c r="C498" s="1"/>
      <c r="D498" s="1"/>
      <c r="E498" s="1"/>
      <c r="F498" s="1"/>
      <c r="G498" s="1"/>
      <c r="H498" s="1"/>
      <c r="I498" s="1"/>
      <c r="J498" s="1"/>
      <c r="K498" s="1"/>
      <c r="L498" s="77" t="str">
        <f t="shared" si="7"/>
        <v>Yes</v>
      </c>
      <c r="M498" s="4"/>
      <c r="N498" s="4"/>
      <c r="O498" s="77" t="str">
        <f>IF(OR(A498="", M498=""), "",
   IF(AND(
         M498 &lt;= 'County Names to hide (2)'!$D$2,
         OR(N498="", N498 &gt;= 'County Names to hide (2)'!$C$2)
      ),
      "Yes",
      "No"
   )
)</f>
        <v/>
      </c>
      <c r="P498" s="4"/>
      <c r="Q498" s="4"/>
      <c r="R498" s="4"/>
      <c r="S498" s="4"/>
      <c r="T498" s="77" t="str">
        <f>IF(Outcomes!M498="","",
   IF(AND(Outcomes!N498&lt;&gt;"",Outcomes!N498&lt;'County Names to hide (2)'!$C$2),0,
      ROUND((MIN(IF(Outcomes!N498="", 'County Names to hide (2)'!$D$2, Outcomes!N498),'County Names to hide (2)'!$D$2)-Outcomes!M498)/30,1)))</f>
        <v/>
      </c>
      <c r="U498" s="77" t="str">
        <f>IF(Outcomes!C498="", "", DATEDIF(Outcomes!C498, 'County Names to hide (2)'!$D$2, "m"))</f>
        <v/>
      </c>
      <c r="V498" s="77" t="str">
        <f>IF(OR(A498="", M498="", N498=""), "",
   IF(AND(
         N498 &gt;= 'County Names to hide (2)'!$C$2,
         N498 &lt;= 'County Names to hide (2)'!$D$2
      ),
      "Yes",
      "No"
   )
)</f>
        <v/>
      </c>
      <c r="W498" s="1"/>
      <c r="X498" s="1"/>
      <c r="Y498" s="1"/>
      <c r="Z498" s="1"/>
      <c r="AA498" s="1"/>
      <c r="AB498" s="1"/>
      <c r="AC498" s="1"/>
      <c r="AD498" s="1"/>
    </row>
    <row r="499" spans="1:30" x14ac:dyDescent="0.35">
      <c r="A499" s="1"/>
      <c r="B499" s="1"/>
      <c r="C499" s="1"/>
      <c r="D499" s="1"/>
      <c r="E499" s="1"/>
      <c r="F499" s="1"/>
      <c r="G499" s="1"/>
      <c r="H499" s="1"/>
      <c r="I499" s="1"/>
      <c r="J499" s="1"/>
      <c r="K499" s="1"/>
      <c r="L499" s="77" t="str">
        <f t="shared" si="7"/>
        <v>Yes</v>
      </c>
      <c r="M499" s="4"/>
      <c r="N499" s="4"/>
      <c r="O499" s="77" t="str">
        <f>IF(OR(A499="", M499=""), "",
   IF(AND(
         M499 &lt;= 'County Names to hide (2)'!$D$2,
         OR(N499="", N499 &gt;= 'County Names to hide (2)'!$C$2)
      ),
      "Yes",
      "No"
   )
)</f>
        <v/>
      </c>
      <c r="P499" s="4"/>
      <c r="Q499" s="4"/>
      <c r="R499" s="4"/>
      <c r="S499" s="4"/>
      <c r="T499" s="77" t="str">
        <f>IF(Outcomes!M499="","",
   IF(AND(Outcomes!N499&lt;&gt;"",Outcomes!N499&lt;'County Names to hide (2)'!$C$2),0,
      ROUND((MIN(IF(Outcomes!N499="", 'County Names to hide (2)'!$D$2, Outcomes!N499),'County Names to hide (2)'!$D$2)-Outcomes!M499)/30,1)))</f>
        <v/>
      </c>
      <c r="U499" s="77" t="str">
        <f>IF(Outcomes!C499="", "", DATEDIF(Outcomes!C499, 'County Names to hide (2)'!$D$2, "m"))</f>
        <v/>
      </c>
      <c r="V499" s="77" t="str">
        <f>IF(OR(A499="", M499="", N499=""), "",
   IF(AND(
         N499 &gt;= 'County Names to hide (2)'!$C$2,
         N499 &lt;= 'County Names to hide (2)'!$D$2
      ),
      "Yes",
      "No"
   )
)</f>
        <v/>
      </c>
      <c r="W499" s="1"/>
      <c r="X499" s="1"/>
      <c r="Y499" s="1"/>
      <c r="Z499" s="1"/>
      <c r="AA499" s="1"/>
      <c r="AB499" s="1"/>
      <c r="AC499" s="1"/>
      <c r="AD499" s="1"/>
    </row>
    <row r="500" spans="1:30" x14ac:dyDescent="0.35">
      <c r="A500" s="1"/>
      <c r="B500" s="1"/>
      <c r="C500" s="1"/>
      <c r="D500" s="1"/>
      <c r="E500" s="1"/>
      <c r="F500" s="1"/>
      <c r="G500" s="1"/>
      <c r="H500" s="1"/>
      <c r="I500" s="1"/>
      <c r="J500" s="1"/>
      <c r="K500" s="1"/>
      <c r="L500" t="str">
        <f>IF(COUNTIF(F501:K501, "Yes")&gt;0, "No", "Yes")</f>
        <v>Yes</v>
      </c>
      <c r="M500" s="4"/>
      <c r="N500" s="4"/>
      <c r="O500" s="77" t="str">
        <f>IF(OR(A500="", M500=""), "",
   IF(AND(
         M500 &lt;= 'County Names to hide (2)'!$D$2,
         OR(N500="", N500 &gt;= 'County Names to hide (2)'!$C$2)
      ),
      "Yes",
      "No"
   )
)</f>
        <v/>
      </c>
      <c r="P500" s="4"/>
      <c r="Q500" s="4"/>
      <c r="R500" s="4"/>
      <c r="S500" s="4"/>
      <c r="T500" s="77" t="str">
        <f>IF(Outcomes!M500="","",
   IF(AND(Outcomes!N500&lt;&gt;"",Outcomes!N500&lt;'County Names to hide (2)'!$C$2),0,
      ROUND((MIN(IF(Outcomes!N500="", 'County Names to hide (2)'!$D$2, Outcomes!N500),'County Names to hide (2)'!$D$2)-Outcomes!M500)/30,1)))</f>
        <v/>
      </c>
      <c r="U500" s="77" t="str">
        <f>IF(Outcomes!C500="", "", DATEDIF(Outcomes!C500, 'County Names to hide (2)'!$D$2, "m"))</f>
        <v/>
      </c>
      <c r="V500" s="77" t="str">
        <f>IF(OR(A500="", M500="", N500=""), "",
   IF(AND(
         N500 &gt;= 'County Names to hide (2)'!$C$2,
         N500 &lt;= 'County Names to hide (2)'!$D$2
      ),
      "Yes",
      "No"
   )
)</f>
        <v/>
      </c>
      <c r="W500" s="1"/>
      <c r="X500" s="1"/>
      <c r="Y500" s="1"/>
      <c r="Z500" s="1"/>
      <c r="AA500" s="1"/>
      <c r="AB500" s="1"/>
      <c r="AC500" s="1"/>
      <c r="AD500" s="1"/>
    </row>
  </sheetData>
  <sheetProtection algorithmName="SHA-512" hashValue="2sa+tTu8D+XrfLeJbfUOf1/26kNwLMfuFspCdvWtF9En7AecU8B6Ik7RhxwhByTcsbXxxZkw/0Ri5pnRjQuapQ==" saltValue="SFm8ovOnEhjtv6nbtK481Q==" spinCount="100000" sheet="1" objects="1" scenarios="1" selectLockedCells="1" sort="0"/>
  <mergeCells count="2">
    <mergeCell ref="A1:F1"/>
    <mergeCell ref="A2:B2"/>
  </mergeCells>
  <dataValidations count="3">
    <dataValidation type="list" allowBlank="1" showInputMessage="1" showErrorMessage="1" sqref="X6:X1048576" xr:uid="{E5E3BEDD-31C0-4752-A1C3-8FE56ACF560E}">
      <formula1>"Yes,No"</formula1>
    </dataValidation>
    <dataValidation type="list" allowBlank="1" showInputMessage="1" showErrorMessage="1" sqref="W5:W1048576 Y5:AD1048576 E5:K1048576 F1 X5" xr:uid="{0FDC963C-16E0-4958-A2B8-7DCA9721478C}">
      <formula1>"Yes, No"</formula1>
    </dataValidation>
    <dataValidation type="list" allowBlank="1" showInputMessage="1" showErrorMessage="1" sqref="D5:D1048576" xr:uid="{66FD5AF2-C084-4AE6-AF47-EA3BD93EB35F}">
      <formula1>"Male, Female"</formula1>
    </dataValidation>
  </dataValidation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C3686-4BB5-4CDC-B1C7-E622E7960DA4}">
  <sheetPr>
    <tabColor rgb="FF92D050"/>
  </sheetPr>
  <dimension ref="A1:Q16"/>
  <sheetViews>
    <sheetView showGridLines="0" topLeftCell="A3" workbookViewId="0">
      <selection sqref="A1:I1"/>
    </sheetView>
  </sheetViews>
  <sheetFormatPr defaultColWidth="8.7265625" defaultRowHeight="14.5" x14ac:dyDescent="0.35"/>
  <cols>
    <col min="1" max="1" width="27" customWidth="1"/>
    <col min="2" max="2" width="53.1796875" customWidth="1"/>
    <col min="3" max="5" width="14.1796875" customWidth="1"/>
    <col min="6" max="6" width="10.1796875" customWidth="1"/>
    <col min="7" max="7" width="8.7265625" customWidth="1"/>
    <col min="8" max="8" width="11.26953125" customWidth="1"/>
    <col min="9" max="9" width="10.7265625" customWidth="1"/>
    <col min="10" max="10" width="10.54296875" customWidth="1"/>
    <col min="11" max="11" width="11.54296875" customWidth="1"/>
    <col min="12" max="12" width="9.81640625" customWidth="1"/>
    <col min="13" max="13" width="9.26953125" customWidth="1"/>
    <col min="14" max="14" width="12.453125" customWidth="1"/>
    <col min="15" max="15" width="12.54296875" customWidth="1"/>
    <col min="16" max="16" width="9.81640625" customWidth="1"/>
    <col min="17" max="17" width="10.453125" customWidth="1"/>
  </cols>
  <sheetData>
    <row r="1" spans="1:17" ht="148" customHeight="1" x14ac:dyDescent="0.35">
      <c r="A1" s="91" t="s">
        <v>157</v>
      </c>
      <c r="B1" s="91"/>
      <c r="C1" s="91"/>
      <c r="D1" s="91"/>
      <c r="E1" s="91"/>
      <c r="F1" s="91"/>
      <c r="G1" s="91"/>
      <c r="H1" s="91"/>
      <c r="I1" s="91"/>
      <c r="J1" s="39"/>
      <c r="K1" s="39"/>
      <c r="L1" s="39"/>
      <c r="M1" s="39"/>
      <c r="N1" s="39"/>
      <c r="O1" s="39"/>
      <c r="P1" s="39"/>
      <c r="Q1" s="39"/>
    </row>
    <row r="2" spans="1:17" ht="18.5" x14ac:dyDescent="0.45">
      <c r="A2" s="95" t="s">
        <v>99</v>
      </c>
      <c r="B2" s="95"/>
      <c r="C2" s="95"/>
      <c r="D2" s="95"/>
      <c r="E2" s="95"/>
      <c r="F2" s="95"/>
      <c r="G2" s="95"/>
      <c r="H2" s="95"/>
      <c r="I2" s="95"/>
      <c r="J2" s="95"/>
      <c r="K2" s="95"/>
      <c r="L2" s="95"/>
      <c r="M2" s="95"/>
      <c r="N2" s="95"/>
      <c r="O2" s="95"/>
      <c r="P2" s="95"/>
      <c r="Q2" s="95"/>
    </row>
    <row r="3" spans="1:17" ht="32.25" customHeight="1" x14ac:dyDescent="0.35">
      <c r="A3" s="96" t="s">
        <v>100</v>
      </c>
      <c r="B3" s="94" t="s">
        <v>101</v>
      </c>
      <c r="C3" s="97" t="s">
        <v>102</v>
      </c>
      <c r="D3" s="97" t="s">
        <v>103</v>
      </c>
      <c r="E3" s="97"/>
      <c r="F3" s="98" t="s">
        <v>104</v>
      </c>
      <c r="G3" s="98"/>
      <c r="H3" s="99" t="s">
        <v>105</v>
      </c>
      <c r="I3" s="99"/>
      <c r="J3" s="100" t="s">
        <v>106</v>
      </c>
      <c r="K3" s="100"/>
      <c r="L3" s="101" t="s">
        <v>107</v>
      </c>
      <c r="M3" s="101"/>
      <c r="N3" s="102" t="s">
        <v>108</v>
      </c>
      <c r="O3" s="102"/>
      <c r="P3" s="103" t="s">
        <v>109</v>
      </c>
      <c r="Q3" s="103"/>
    </row>
    <row r="4" spans="1:17" x14ac:dyDescent="0.35">
      <c r="A4" s="96"/>
      <c r="B4" s="94"/>
      <c r="C4" s="97"/>
      <c r="D4" s="41" t="s">
        <v>110</v>
      </c>
      <c r="E4" s="41" t="s">
        <v>111</v>
      </c>
      <c r="F4" s="61" t="s">
        <v>110</v>
      </c>
      <c r="G4" s="61" t="s">
        <v>111</v>
      </c>
      <c r="H4" s="43" t="s">
        <v>110</v>
      </c>
      <c r="I4" s="43" t="s">
        <v>111</v>
      </c>
      <c r="J4" s="42" t="s">
        <v>110</v>
      </c>
      <c r="K4" s="42" t="s">
        <v>111</v>
      </c>
      <c r="L4" s="66" t="s">
        <v>110</v>
      </c>
      <c r="M4" s="66" t="s">
        <v>111</v>
      </c>
      <c r="N4" s="44" t="s">
        <v>110</v>
      </c>
      <c r="O4" s="44" t="s">
        <v>111</v>
      </c>
      <c r="P4" s="70" t="s">
        <v>110</v>
      </c>
      <c r="Q4" s="70" t="s">
        <v>111</v>
      </c>
    </row>
    <row r="5" spans="1:17" ht="46" customHeight="1" x14ac:dyDescent="0.35">
      <c r="A5" s="94" t="s">
        <v>112</v>
      </c>
      <c r="B5" s="51" t="s">
        <v>93</v>
      </c>
      <c r="C5" s="45">
        <v>0.5</v>
      </c>
      <c r="D5" s="58">
        <f>COUNTIF(Table2[Was this child engaged in services during the report period?], "Yes")</f>
        <v>0</v>
      </c>
      <c r="E5" s="59" t="str">
        <f>IFERROR(
    COUNTIFS(Table2[Was this child engaged in services during the report period?],"Yes",
              Table2[Did the caregiver demonstrate improvement on the PRIDE skills?],"Yes")
    /COUNTIF(Table2[Was this child engaged in services during the report period?],"Yes"),
    "NA"
)</f>
        <v>NA</v>
      </c>
      <c r="F5" s="62">
        <f>COUNTIFS(Table2[Child Hispanic or Latino Ethnicity],"Yes", Table2[Was this child engaged in services during the report period?],"Yes")</f>
        <v>0</v>
      </c>
      <c r="G5" s="63" t="str">
        <f>IFERROR(COUNTIFS(Table2[Was this child engaged in services during the report period?],"Yes",Table2[Did the caregiver demonstrate improvement on the PRIDE skills?],"Yes",Table2[Child Hispanic or Latino Ethnicity],"Yes")/COUNTIFS(Table2[Was this child engaged in services during the report period?],"Yes",Table2[Child Hispanic or Latino Ethnicity],"Yes"),"NA")</f>
        <v>NA</v>
      </c>
      <c r="H5" s="55">
        <f>COUNTIFS(Table2[Was this child engaged in services during the report period?],"Yes",Table2[Child Race: White],"Yes")</f>
        <v>0</v>
      </c>
      <c r="I5" s="48" t="str">
        <f>IFERROR(COUNTIFS(Table2[Was this child engaged in services during the report period?],"Yes",Table2[Did the caregiver demonstrate improvement on the PRIDE skills?],"Yes",Table2[Child Race: White],"Yes")/COUNTIFS(Table2[Was this child engaged in services during the report period?],"Yes",Table2[Child Race: White],"Yes"),"NA")</f>
        <v>NA</v>
      </c>
      <c r="J5" s="65">
        <f>COUNTIFS(Table2[Was this child engaged in services during the report period?],"Yes",Table2[Child Race:  Black or African American],"Yes")</f>
        <v>0</v>
      </c>
      <c r="K5" s="47" t="str">
        <f>IFERROR(COUNTIFS(Table2[Was this child engaged in services during the report period?],"Yes",Table2[Did the caregiver demonstrate improvement on the PRIDE skills?],"Yes",Table2[Child Race:  Black or African American],"Yes")/COUNTIFS(Table2[Was this child engaged in services during the report period?],"Yes",Table2[Child Race:  Black or African American],"Yes"),"NA")</f>
        <v>NA</v>
      </c>
      <c r="L5" s="67">
        <f>COUNTIFS(Table2[Was this child engaged in services during the report period?],"Yes",Table2[Child Race:  Asian],"Yes")</f>
        <v>0</v>
      </c>
      <c r="M5" s="68" t="str">
        <f>IFERROR(COUNTIFS(Table2[Was this child engaged in services during the report period?],"Yes",Table2[Did the caregiver demonstrate improvement on the PRIDE skills?],"Yes",Table2[Child Race:  Asian],"Yes")/COUNTIFS(Table2[Was this child engaged in services during the report period?],"Yes",Table2[Child Race:  Asian],"Yes"),"NA")</f>
        <v>NA</v>
      </c>
      <c r="N5" s="49">
        <f>COUNTIFS(Table2[Was this child engaged in services during the report period?],"Yes",Table2[Child Race: Native Hawaiian or Other Pacific Islander],"Yes")</f>
        <v>0</v>
      </c>
      <c r="O5" s="50" t="str">
        <f>IFERROR(COUNTIFS(Table2[Was this child engaged in services during the report period?],"Yes",Table2[Did the caregiver demonstrate improvement on the PRIDE skills?],"Yes",Table2[Child Race: Native Hawaiian or Other Pacific Islander],"Yes")/COUNTIFS(Table2[Was this child engaged in services during the report period?],"Yes",Table2[Child Race: Native Hawaiian or Other Pacific Islander],"Yes"),"NA")</f>
        <v>NA</v>
      </c>
      <c r="P5" s="71">
        <f>COUNTIFS(Table2[Was this child engaged in services during the report period?],"Yes",Table2[Child Race: American Indian or Alaska Native],"Yes")</f>
        <v>0</v>
      </c>
      <c r="Q5" s="72" t="str">
        <f>IFERROR(COUNTIFS(Table2[Was this child engaged in services during the report period?],"Yes",Table2[Did the caregiver demonstrate improvement on the PRIDE skills?],"Yes",Table2[Child Race: American Indian or Alaska Native],"Yes")/COUNTIFS(Table2[Was this child engaged in services during the report period?],"Yes",Table2[Child Race: American Indian or Alaska Native],"Yes"),"NA")</f>
        <v>NA</v>
      </c>
    </row>
    <row r="6" spans="1:17" ht="58.5" customHeight="1" x14ac:dyDescent="0.35">
      <c r="A6" s="94"/>
      <c r="B6" s="51" t="s">
        <v>134</v>
      </c>
      <c r="C6" s="45">
        <v>0.75</v>
      </c>
      <c r="D6" s="58">
        <f>COUNTIF(Table2[Was this child engaged in services during the report period?], "Yes")</f>
        <v>0</v>
      </c>
      <c r="E6" s="60" t="str">
        <f>IFERROR(COUNTIFS(Table2[Was this child engaged in services during the report period?],"Yes",Table2[Did the caregiver demonstrate goal criteria in Phase 2, Parent-Directed Interaction (PDI)?],"Yes")/COUNTIF(Table2[Was this child engaged in services during the report period?],"Yes"),"NA")</f>
        <v>NA</v>
      </c>
      <c r="F6" s="64">
        <f>COUNTIFS(Table2[Was this child engaged in services during the report period?],"Yes",Table2[Child Hispanic or Latino Ethnicity],"Yes")</f>
        <v>0</v>
      </c>
      <c r="G6" s="63" t="str">
        <f>IFERROR(COUNTIFS(Table2[Was this child engaged in services during the report period?],"Yes",Table2[Did the caregiver demonstrate goal criteria in Phase 2, Parent-Directed Interaction (PDI)?],"Yes",Table2[Child Hispanic or Latino Ethnicity],"Yes")/COUNTIFS(Table2[Was this child engaged in services during the report period?],"Yes",Table2[Child Hispanic or Latino Ethnicity],"Yes"),"NA")</f>
        <v>NA</v>
      </c>
      <c r="H6" s="53">
        <f>COUNTIFS(Table2[Was this child engaged in services during the report period?],"Yes",Table2[Child Race: White],"Yes")</f>
        <v>0</v>
      </c>
      <c r="I6" s="48" t="str">
        <f>IFERROR(COUNTIFS(Table2[Was this child engaged in services during the report period?],"Yes",Table2[Did the caregiver demonstrate goal criteria in Phase 2, Parent-Directed Interaction (PDI)?],"Yes",Table2[Child Race: White],"Yes")/COUNTIFS(Table2[Was this child engaged in services during the report period?],"Yes",Table2[Child Race: White],"Yes"),"NA")</f>
        <v>NA</v>
      </c>
      <c r="J6" s="52">
        <f>COUNTIFS(Table2[Was this child engaged in services during the report period?],"Yes",Table2[Child Race:  Black or African American],"Yes")</f>
        <v>0</v>
      </c>
      <c r="K6" s="47" t="str">
        <f>IFERROR(COUNTIFS(Table2[Was this child engaged in services during the report period?],"Yes",Table2[Did the caregiver demonstrate goal criteria in Phase 2, Parent-Directed Interaction (PDI)?],"Yes",Table2[Child Race:  Black or African American],"Yes")/COUNTIFS(Table2[Was this child engaged in services during the report period?],"Yes",Table2[Child Race:  Black or African American],"Yes"),"NA")</f>
        <v>NA</v>
      </c>
      <c r="L6" s="69">
        <f>COUNTIFS(Table2[Was this child engaged in services during the report period?],"Yes",Table2[Child Race:  Asian],"Yes")</f>
        <v>0</v>
      </c>
      <c r="M6" s="68" t="str">
        <f>IFERROR(COUNTIFS(Table2[Was this child engaged in services during the report period?],"Yes",Table2[Did the caregiver demonstrate goal criteria in Phase 2, Parent-Directed Interaction (PDI)?],"Yes",Table2[Child Race:  Asian],"Yes")/COUNTIFS(Table2[Was this child engaged in services during the report period?],"Yes",Table2[Child Race:  Asian],"Yes"),"NA")</f>
        <v>NA</v>
      </c>
      <c r="N6" s="54">
        <f>COUNTIFS(Table2[Was this child engaged in services during the report period?],"Yes",Table2[Child Race: Native Hawaiian or Other Pacific Islander],"Yes")</f>
        <v>0</v>
      </c>
      <c r="O6" s="49" t="str">
        <f>IFERROR(COUNTIFS(Table2[Was this child engaged in services during the report period?],"Yes",Table2[Did the caregiver demonstrate goal criteria in Phase 2, Parent-Directed Interaction (PDI)?],"Yes",Table2[Child Race: Native Hawaiian or Other Pacific Islander],"Yes")/COUNTIFS(Table2[Was this child engaged in services during the report period?],"Yes",Table2[Child Race: Native Hawaiian or Other Pacific Islander],"Yes"),"NA")</f>
        <v>NA</v>
      </c>
      <c r="P6" s="73">
        <f>COUNTIFS(Table2[Was this child engaged in services during the report period?],"Yes",Table2[Child Race: American Indian or Alaska Native],"Yes")</f>
        <v>0</v>
      </c>
      <c r="Q6" s="72" t="str">
        <f>IFERROR(COUNTIFS(Table2[Was this child engaged in services during the report period?],"Yes",Table2[Did the caregiver demonstrate goal criteria in Phase 2, Parent-Directed Interaction (PDI)?],"Yes",Table2[Child Race: American Indian or Alaska Native],"Yes")/COUNTIFS(Table2[Was this child engaged in services during the report period?],"Yes",Table2[Child Race: American Indian or Alaska Native],"Yes"),"NA")</f>
        <v>NA</v>
      </c>
    </row>
    <row r="7" spans="1:17" ht="43" customHeight="1" x14ac:dyDescent="0.35">
      <c r="A7" s="94"/>
      <c r="B7" s="51" t="s">
        <v>133</v>
      </c>
      <c r="C7" s="45">
        <v>0.75</v>
      </c>
      <c r="D7" s="58">
        <f>COUNTIF(Table2[Did the case close during the report period?], "Yes")</f>
        <v>0</v>
      </c>
      <c r="E7" s="60" t="str">
        <f>IFERROR(COUNTIFS(Table2[Did the case close during the report period?],"Yes",Table2[Did the caregiver have a decrease in ECBI score at service completion/discharge?],"Yes")/COUNTIF(Table2[Did the case close during the report period?],"Yes"),"NA")</f>
        <v>NA</v>
      </c>
      <c r="F7" s="62">
        <f>COUNTIFS(Table2[Did the case close during the report period?],"Yes",Table2[Child Hispanic or Latino Ethnicity],"Yes")</f>
        <v>0</v>
      </c>
      <c r="G7" s="63" t="str">
        <f>IFERROR(COUNTIFS(Table2[Did the case close during the report period?],"Yes",Table2[Did the caregiver have a decrease in ECBI score at service completion/discharge?],"Yes",Table2[Child Hispanic or Latino Ethnicity],"Yes")/COUNTIFS(Table2[Did the case close during the report period?],"Yes",Table2[Child Hispanic or Latino Ethnicity],"Yes"),"NA")</f>
        <v>NA</v>
      </c>
      <c r="H7" s="55">
        <f>COUNTIFS(Table2[Did the case close during the report period?],"Yes",Table2[Child Race: White],"Yes")</f>
        <v>0</v>
      </c>
      <c r="I7" s="48" t="str">
        <f>IFERROR(COUNTIFS(Table2[Did the case close during the report period?],"Yes",Table2[Did the caregiver have a decrease in ECBI score at service completion/discharge?],"Yes",Table2[Child Race: White],"Yes")/COUNTIFS(Table2[Did the case close during the report period?],"Yes",Table2[Child Race: White],"Yes"),"NA")</f>
        <v>NA</v>
      </c>
      <c r="J7" s="46">
        <f>COUNTIFS(Table2[Did the case close during the report period?],"Yes",Table2[Child Race:  Black or African American],"Yes")</f>
        <v>0</v>
      </c>
      <c r="K7" s="47" t="str">
        <f>IFERROR(COUNTIFS(Table2[Did the case close during the report period?],"Yes",Table2[Did the caregiver have a decrease in ECBI score at service completion/discharge?],"Yes",Table2[Child Race:  Black or African American],"Yes")/COUNTIFS(Table2[Did the case close during the report period?],"Yes",Table2[Child Race:  Black or African American],"Yes"),"NA")</f>
        <v>NA</v>
      </c>
      <c r="L7" s="67">
        <f>COUNTIFS(Table2[Did the case close during the report period?],"Yes",Table2[Child Race:  Asian],"Yes")</f>
        <v>0</v>
      </c>
      <c r="M7" s="68" t="str">
        <f>IFERROR(COUNTIFS(Table2[Did the case close during the report period?],"Yes",Table2[Did the caregiver have a decrease in ECBI score at service completion/discharge?],"Yes",Table2[Child Race:  Asian],"Yes")/COUNTIFS(Table2[Did the case close during the report period?],"Yes",Table2[Child Race:  Asian],"Yes"),"NA")</f>
        <v>NA</v>
      </c>
      <c r="N7" s="49">
        <f>COUNTIFS(Table2[Did the case close during the report period?],"Yes",Table2[Child Race: Native Hawaiian or Other Pacific Islander],"Yes")</f>
        <v>0</v>
      </c>
      <c r="O7" s="50" t="str">
        <f>IFERROR(COUNTIFS(Table2[Did the case close during the report period?],"Yes",Table2[Did the caregiver have a decrease in ECBI score at service completion/discharge?],"Yes",Table2[Child Race: Native Hawaiian or Other Pacific Islander],"Yes")/COUNTIFS(Table2[Did the case close during the report period?],"Yes",Table2[Child Race: Native Hawaiian or Other Pacific Islander],"Yes"),"NA")</f>
        <v>NA</v>
      </c>
      <c r="P7" s="74">
        <f>COUNTIFS(Table2[Did the case close during the report period?],"Yes",Table2[Child Race: American Indian or Alaska Native],"Yes")</f>
        <v>0</v>
      </c>
      <c r="Q7" s="72" t="str">
        <f>IFERROR(COUNTIFS(Table2[Did the case close during the report period?],"Yes",Table2[Did the caregiver have a decrease in ECBI score at service completion/discharge?],"Yes",Table2[Child Race: American Indian or Alaska Native],"Yes")/COUNTIFS(Table2[Did the case close during the report period?],"Yes",Table2[Child Race: American Indian or Alaska Native],"Yes"),"NA")</f>
        <v>NA</v>
      </c>
    </row>
    <row r="8" spans="1:17" ht="35" customHeight="1" x14ac:dyDescent="0.35">
      <c r="A8" s="40" t="s">
        <v>113</v>
      </c>
      <c r="B8" s="56" t="s">
        <v>129</v>
      </c>
      <c r="C8" s="45">
        <v>0.75</v>
      </c>
      <c r="D8" s="58">
        <f>COUNTIF(Table2[Did the case close during the report period?], "Yes")</f>
        <v>0</v>
      </c>
      <c r="E8" s="60" t="str">
        <f>IFERROR(COUNTIFS(Table2[Did the case close during the report period?],"Yes",Table2[If yes, was the child''s behavior rated in the normal range (≤114) on their most recent ECBI Intensity Scale?],"Yes")/COUNTIF(Table2[Did the case close during the report period?],"Yes"),"NA")</f>
        <v>NA</v>
      </c>
      <c r="F8" s="62">
        <f>COUNTIFS(Table2[Did the case close during the report period?],"Yes",Table2[Child Hispanic or Latino Ethnicity],"Yes")</f>
        <v>0</v>
      </c>
      <c r="G8" s="63" t="str">
        <f>IFERROR(COUNTIFS(Table2[Did the case close during the report period?],"Yes",Table2[If yes, was the child''s behavior rated in the normal range (≤114) on their most recent ECBI Intensity Scale?],"Yes",Table2[Child Hispanic or Latino Ethnicity],"Yes")/COUNTIFS(Table2[Did the case close during the report period?],"Yes",Table2[Child Hispanic or Latino Ethnicity],"Yes"),"NA")</f>
        <v>NA</v>
      </c>
      <c r="H8" s="55">
        <f>COUNTIFS(Table2[Did the case close during the report period?],"Yes",Table2[Child Race: White],"Yes")</f>
        <v>0</v>
      </c>
      <c r="I8" s="48" t="str">
        <f>IFERROR(COUNTIFS(Table2[Did the case close during the report period?],"Yes",Table2[If yes, was the child''s behavior rated in the normal range (≤114) on their most recent ECBI Intensity Scale?],"Yes",Table2[Child Race: White],"Yes")/COUNTIFS(Table2[Did the case close during the report period?],"Yes",Table2[Child Race: White],"Yes"),"NA")</f>
        <v>NA</v>
      </c>
      <c r="J8" s="46">
        <f>COUNTIFS(Table2[Did the case close during the report period?],"Yes",Table2[Child Race:  Black or African American],"Yes")</f>
        <v>0</v>
      </c>
      <c r="K8" s="47" t="str">
        <f>IFERROR(COUNTIFS(Table2[Did the case close during the report period?],"Yes",Table2[If yes, was the child''s behavior rated in the normal range (≤114) on their most recent ECBI Intensity Scale?],"Yes",Table2[Child Race:  Black or African American],"Yes")/COUNTIFS(Table2[Did the case close during the report period?],"Yes",Table2[Child Race:  Black or African American],"Yes"),"NA")</f>
        <v>NA</v>
      </c>
      <c r="L8" s="67">
        <f>COUNTIFS(Table2[Did the case close during the report period?],"Yes",Table2[Child Race:  Asian],"Yes")</f>
        <v>0</v>
      </c>
      <c r="M8" s="68" t="str">
        <f>IFERROR(COUNTIFS(Table2[Did the case close during the report period?],"Yes",Table2[If yes, was the child''s behavior rated in the normal range (≤114) on their most recent ECBI Intensity Scale?],"Yes",Table2[Child Race:  Asian],"Yes")/COUNTIFS(Table2[Did the case close during the report period?],"Yes",Table2[Child Race:  Asian],"Yes"),"NA")</f>
        <v>NA</v>
      </c>
      <c r="N8" s="49">
        <f>COUNTIFS(Table2[Did the case close during the report period?],"Yes",Table2[Child Race: Native Hawaiian or Other Pacific Islander],"Yes")</f>
        <v>0</v>
      </c>
      <c r="O8" s="57" t="str">
        <f>IFERROR(COUNTIFS(Table2[Did the case close during the report period?],"Yes",Table2[If yes, was the child''s behavior rated in the normal range (≤114) on their most recent ECBI Intensity Scale?],"Yes",Table2[Child Race: Native Hawaiian or Other Pacific Islander],"Yes")/COUNTIFS(Table2[Did the case close during the report period?],"Yes",Table2[Child Race: Native Hawaiian or Other Pacific Islander],"Yes"),"NA")</f>
        <v>NA</v>
      </c>
      <c r="P8" s="74">
        <f>COUNTIFS(Table2[Did the case close during the report period?],"Yes",Table2[Child Race: American Indian or Alaska Native],"Yes")</f>
        <v>0</v>
      </c>
      <c r="Q8" s="72" t="str">
        <f>IFERROR(COUNTIFS(Table2[Did the case close during the report period?],"Yes",Table2[If yes, was the child''s behavior rated in the normal range (≤114) on their most recent ECBI Intensity Scale?],"Yes",Table2[Child Race: American Indian or Alaska Native],"Yes")/COUNTIFS(Table2[Did the case close during the report period?],"Yes",Table2[Child Race: American Indian or Alaska Native],"Yes"),"NA")</f>
        <v>NA</v>
      </c>
    </row>
    <row r="9" spans="1:17" ht="44.5" customHeight="1" x14ac:dyDescent="0.35">
      <c r="A9" s="92"/>
      <c r="D9" s="16"/>
    </row>
    <row r="10" spans="1:17" ht="53.5" customHeight="1" x14ac:dyDescent="0.35">
      <c r="A10" s="92"/>
    </row>
    <row r="11" spans="1:17" ht="62.5" customHeight="1" x14ac:dyDescent="0.35">
      <c r="A11" s="93"/>
      <c r="B11" s="35"/>
      <c r="C11" s="21"/>
      <c r="D11" s="22"/>
      <c r="E11" s="21"/>
      <c r="F11" s="23"/>
      <c r="G11" s="24"/>
      <c r="H11" s="23"/>
      <c r="I11" s="24"/>
      <c r="J11" s="23"/>
      <c r="K11" s="24"/>
      <c r="L11" s="36"/>
      <c r="M11" s="37"/>
      <c r="N11" s="36"/>
      <c r="O11" s="38"/>
      <c r="P11" s="36"/>
      <c r="Q11" s="37"/>
    </row>
    <row r="12" spans="1:17" ht="44.5" customHeight="1" x14ac:dyDescent="0.35">
      <c r="A12" s="93"/>
      <c r="B12" s="35"/>
      <c r="C12" s="21"/>
      <c r="D12" s="22"/>
      <c r="E12" s="21"/>
      <c r="F12" s="23"/>
      <c r="G12" s="24"/>
      <c r="H12" s="25"/>
      <c r="I12" s="24"/>
      <c r="J12" s="25"/>
      <c r="K12" s="24"/>
      <c r="L12" s="25"/>
      <c r="M12" s="24"/>
      <c r="N12" s="25"/>
      <c r="O12" s="26"/>
      <c r="P12" s="25"/>
      <c r="Q12" s="24"/>
    </row>
    <row r="14" spans="1:17" ht="95" customHeight="1" x14ac:dyDescent="0.35">
      <c r="B14" s="16"/>
      <c r="C14" s="16"/>
      <c r="D14" s="16"/>
      <c r="E14" s="16"/>
      <c r="F14" s="16"/>
      <c r="G14" s="16"/>
      <c r="H14" s="16"/>
      <c r="I14" s="16"/>
      <c r="J14" s="16"/>
      <c r="K14" s="16"/>
      <c r="L14" s="16"/>
      <c r="M14" s="16"/>
      <c r="N14" s="16"/>
      <c r="O14" s="16"/>
      <c r="P14" s="16"/>
      <c r="Q14" s="16"/>
    </row>
    <row r="15" spans="1:17" x14ac:dyDescent="0.35">
      <c r="A15" s="16"/>
      <c r="B15" s="16"/>
      <c r="C15" s="16"/>
      <c r="D15" s="16"/>
      <c r="E15" s="16"/>
      <c r="F15" s="16"/>
      <c r="G15" s="16"/>
      <c r="H15" s="16"/>
      <c r="I15" s="16"/>
      <c r="J15" s="16"/>
      <c r="K15" s="16"/>
      <c r="L15" s="16"/>
      <c r="M15" s="16"/>
      <c r="N15" s="16"/>
      <c r="O15" s="16"/>
      <c r="P15" s="16"/>
      <c r="Q15" s="16"/>
    </row>
    <row r="16" spans="1:17" x14ac:dyDescent="0.35">
      <c r="A16" s="16"/>
      <c r="B16" s="16"/>
      <c r="C16" s="16"/>
      <c r="D16" s="16"/>
      <c r="E16" s="16"/>
      <c r="F16" s="16"/>
      <c r="G16" s="16"/>
      <c r="H16" s="16"/>
      <c r="I16" s="16"/>
      <c r="J16" s="16"/>
      <c r="K16" s="16"/>
      <c r="L16" s="16"/>
      <c r="M16" s="16"/>
      <c r="N16" s="16"/>
      <c r="O16" s="16"/>
      <c r="P16" s="16"/>
      <c r="Q16" s="16"/>
    </row>
  </sheetData>
  <sheetProtection algorithmName="SHA-512" hashValue="jyPRmq3/v4qEFPxnrBGPn3oKE/Uo5vMN+ET4TdzuLH3h+tsN9pcbYNk5/lugsh9TneWfqwXZf0mfr9iw/FJnfg==" saltValue="XQWRgjkvF651vR5CjHSzrA==" spinCount="100000" sheet="1" objects="1" scenarios="1" selectLockedCells="1" selectUnlockedCells="1"/>
  <mergeCells count="15">
    <mergeCell ref="A1:I1"/>
    <mergeCell ref="A9:A10"/>
    <mergeCell ref="A11:A12"/>
    <mergeCell ref="A5:A7"/>
    <mergeCell ref="A2:Q2"/>
    <mergeCell ref="A3:A4"/>
    <mergeCell ref="B3:B4"/>
    <mergeCell ref="C3:C4"/>
    <mergeCell ref="D3:E3"/>
    <mergeCell ref="F3:G3"/>
    <mergeCell ref="H3:I3"/>
    <mergeCell ref="J3:K3"/>
    <mergeCell ref="L3:M3"/>
    <mergeCell ref="N3:O3"/>
    <mergeCell ref="P3:Q3"/>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8AD82-4EAE-495E-A3A5-C66370D558A3}">
  <sheetPr>
    <tabColor rgb="FF92D050"/>
  </sheetPr>
  <dimension ref="A1:J7"/>
  <sheetViews>
    <sheetView workbookViewId="0">
      <selection sqref="A1:J1"/>
    </sheetView>
  </sheetViews>
  <sheetFormatPr defaultRowHeight="14.5" x14ac:dyDescent="0.35"/>
  <cols>
    <col min="1" max="1" width="26.26953125" customWidth="1"/>
    <col min="2" max="2" width="24.36328125" customWidth="1"/>
    <col min="3" max="3" width="16.36328125" customWidth="1"/>
  </cols>
  <sheetData>
    <row r="1" spans="1:10" ht="167" customHeight="1" x14ac:dyDescent="0.35">
      <c r="A1" s="106" t="s">
        <v>156</v>
      </c>
      <c r="B1" s="106"/>
      <c r="C1" s="106"/>
      <c r="D1" s="106"/>
      <c r="E1" s="106"/>
      <c r="F1" s="106"/>
      <c r="G1" s="106"/>
      <c r="H1" s="106"/>
      <c r="I1" s="106"/>
      <c r="J1" s="106"/>
    </row>
    <row r="2" spans="1:10" x14ac:dyDescent="0.35">
      <c r="A2" s="14" t="s">
        <v>100</v>
      </c>
      <c r="B2" s="14" t="s">
        <v>101</v>
      </c>
      <c r="C2" s="14" t="s">
        <v>125</v>
      </c>
      <c r="D2" s="14" t="s">
        <v>110</v>
      </c>
      <c r="E2" s="14" t="s">
        <v>114</v>
      </c>
    </row>
    <row r="3" spans="1:10" ht="43.5" x14ac:dyDescent="0.35">
      <c r="A3" s="104" t="s">
        <v>123</v>
      </c>
      <c r="B3" s="17" t="s">
        <v>124</v>
      </c>
      <c r="C3" s="13" t="s">
        <v>119</v>
      </c>
      <c r="D3" s="19">
        <f>COUNTIF(Table5[Was this therapist employed by your agency during the report period?],"Yes")</f>
        <v>0</v>
      </c>
      <c r="E3" s="19" t="str">
        <f>IFERROR(COUNTIFS(Table5[Was this therapist employed by your agency during the report period?],"Yes", Table5[Has this therapist completed basic and consultation training?], "Yes")/COUNTIF(Table5[Was this therapist employed by your agency during the report period?],"Yes"),"NA")</f>
        <v>NA</v>
      </c>
    </row>
    <row r="4" spans="1:10" ht="74" customHeight="1" x14ac:dyDescent="0.35">
      <c r="A4" s="105"/>
      <c r="B4" s="17" t="s">
        <v>122</v>
      </c>
      <c r="C4" s="13" t="s">
        <v>119</v>
      </c>
      <c r="D4" s="19">
        <f>COUNTIF(Table5[Was this therapist employed by your agency during the report period?],"Yes")</f>
        <v>0</v>
      </c>
      <c r="E4" s="19" t="str">
        <f>IFERROR(COUNTIFS(Table5[Was this therapist employed by your agency during the report period?],"Yes", Table5[Has this therapist completed at least 3 hours of PCIT continuing education credit?], "Yes")/COUNTIF(Table5[Was this therapist employed by your agency during the report period?],"Yes"),"NA")</f>
        <v>NA</v>
      </c>
    </row>
    <row r="5" spans="1:10" ht="58" x14ac:dyDescent="0.35">
      <c r="A5" s="15" t="s">
        <v>121</v>
      </c>
      <c r="B5" s="17" t="s">
        <v>120</v>
      </c>
      <c r="C5" s="13" t="s">
        <v>119</v>
      </c>
      <c r="D5" s="19">
        <f>COUNTIF(Table5[Was this therapist employed by your agency during the report period?],"Yes")</f>
        <v>0</v>
      </c>
      <c r="E5" s="19" t="str">
        <f>IFERROR(COUNTIFS(Table5[Was this therapist employed by your agency during the report period?],"Yes", Table5[Does this therapist have a master''s degree or higher?], "Yes", Table5[Is this therapist licensed?],"Yes")/COUNTIF(Table5[Was this therapist employed by your agency during the report period?],"Yes"),"NA")</f>
        <v>NA</v>
      </c>
    </row>
    <row r="6" spans="1:10" ht="72.5" x14ac:dyDescent="0.35">
      <c r="A6" s="16" t="s">
        <v>118</v>
      </c>
      <c r="B6" s="17" t="s">
        <v>126</v>
      </c>
      <c r="C6" s="13" t="s">
        <v>115</v>
      </c>
      <c r="D6" s="19">
        <f>COUNTIF(Table2[Was this child engaged in services during the report period?], "Yes")</f>
        <v>0</v>
      </c>
      <c r="E6" s="19" t="str">
        <f>IFERROR(COUNTIFS(Table2[Was this child engaged in services during the report period?],"Yes", Table2[Has an ECBI or WACB been completed for every session so far?], "Yes")/COUNTIF(Table2[Was this child engaged in services during the report period?],"Yes"),"NA")</f>
        <v>NA</v>
      </c>
    </row>
    <row r="7" spans="1:10" ht="72.5" x14ac:dyDescent="0.35">
      <c r="A7" s="16" t="s">
        <v>117</v>
      </c>
      <c r="B7" s="17" t="s">
        <v>116</v>
      </c>
      <c r="C7" s="13" t="s">
        <v>115</v>
      </c>
      <c r="D7" s="19">
        <f>COUNTIF(Table2[Was this child engaged in services during the report period?], "Yes")</f>
        <v>0</v>
      </c>
      <c r="E7" s="19" t="str">
        <f>IFERROR(COUNTIFS(Table2[Was this child engaged in services during the report period?],"Yes", Table2[Was a DPICS-IV completed for every session so far except when the child was not present?], "Yes")/COUNTIF(Table2[Was this child engaged in services during the report period?],"Yes"),"NA")</f>
        <v>NA</v>
      </c>
    </row>
  </sheetData>
  <sheetProtection algorithmName="SHA-512" hashValue="Ci26MMrmZLNVgIAPpS+3yRZj7YdKTivKwU0wFQVJ5yQCmpqoJwHWH1jrys3tlTLZgG/EblFxUPKu6vzLvGVwGA==" saltValue="AyYhLzfx3WCpa0IQyHJaew==" spinCount="100000" sheet="1" objects="1" scenarios="1" selectLockedCells="1" selectUnlockedCells="1"/>
  <mergeCells count="2">
    <mergeCell ref="A3:A4"/>
    <mergeCell ref="A1:J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0507D-6EE8-4597-8FC7-DFBF3DB40CCE}">
  <sheetPr codeName="Sheet8"/>
  <dimension ref="A1:D59"/>
  <sheetViews>
    <sheetView workbookViewId="0">
      <selection activeCell="C2" sqref="C2"/>
    </sheetView>
  </sheetViews>
  <sheetFormatPr defaultRowHeight="14.5" x14ac:dyDescent="0.35"/>
  <cols>
    <col min="1" max="1" width="16.453125" style="1" customWidth="1"/>
    <col min="2" max="2" width="32" style="1" customWidth="1"/>
    <col min="3" max="3" width="57.81640625" style="1" customWidth="1"/>
    <col min="4" max="4" width="38.90625" style="1" customWidth="1"/>
    <col min="5" max="16384" width="8.7265625" style="1"/>
  </cols>
  <sheetData>
    <row r="1" spans="1:4" x14ac:dyDescent="0.35">
      <c r="A1" s="3" t="s">
        <v>6</v>
      </c>
      <c r="B1" s="3" t="s">
        <v>7</v>
      </c>
      <c r="C1" s="3" t="s">
        <v>8</v>
      </c>
      <c r="D1" s="3" t="s">
        <v>9</v>
      </c>
    </row>
    <row r="2" spans="1:4" x14ac:dyDescent="0.35">
      <c r="A2" s="1" t="s">
        <v>10</v>
      </c>
      <c r="B2" s="4">
        <f ca="1">TODAY()</f>
        <v>46307</v>
      </c>
      <c r="C2" s="5" t="e">
        <f>DATE(#REF!, CHOOSE(MATCH(#REF!, {"January-March","April-June","July-September","October-December"}, 0), 1, 4, 7, 10), 1)</f>
        <v>#REF!</v>
      </c>
      <c r="D2" s="5" t="e">
        <f>EOMONTH(DATE(#REF!, CHOOSE(MATCH(#REF!, {"January-March","April-June","July-September","October-December"}, 0), 3, 6, 9, 12), 1), 0)</f>
        <v>#REF!</v>
      </c>
    </row>
    <row r="3" spans="1:4" x14ac:dyDescent="0.35">
      <c r="A3" s="1" t="s">
        <v>11</v>
      </c>
    </row>
    <row r="4" spans="1:4" x14ac:dyDescent="0.35">
      <c r="A4" s="1" t="s">
        <v>12</v>
      </c>
    </row>
    <row r="5" spans="1:4" x14ac:dyDescent="0.35">
      <c r="A5" s="1" t="s">
        <v>13</v>
      </c>
    </row>
    <row r="6" spans="1:4" x14ac:dyDescent="0.35">
      <c r="A6" s="1" t="s">
        <v>5</v>
      </c>
    </row>
    <row r="7" spans="1:4" x14ac:dyDescent="0.35">
      <c r="A7" s="1" t="s">
        <v>14</v>
      </c>
    </row>
    <row r="8" spans="1:4" x14ac:dyDescent="0.35">
      <c r="A8" s="1" t="s">
        <v>15</v>
      </c>
    </row>
    <row r="9" spans="1:4" x14ac:dyDescent="0.35">
      <c r="A9" s="1" t="s">
        <v>16</v>
      </c>
    </row>
    <row r="10" spans="1:4" x14ac:dyDescent="0.35">
      <c r="A10" s="1" t="s">
        <v>17</v>
      </c>
    </row>
    <row r="11" spans="1:4" x14ac:dyDescent="0.35">
      <c r="A11" s="1" t="s">
        <v>18</v>
      </c>
    </row>
    <row r="12" spans="1:4" x14ac:dyDescent="0.35">
      <c r="A12" s="1" t="s">
        <v>19</v>
      </c>
    </row>
    <row r="13" spans="1:4" x14ac:dyDescent="0.35">
      <c r="A13" s="1" t="s">
        <v>20</v>
      </c>
    </row>
    <row r="14" spans="1:4" x14ac:dyDescent="0.35">
      <c r="A14" s="1" t="s">
        <v>21</v>
      </c>
    </row>
    <row r="15" spans="1:4" x14ac:dyDescent="0.35">
      <c r="A15" s="1" t="s">
        <v>22</v>
      </c>
    </row>
    <row r="16" spans="1:4" x14ac:dyDescent="0.35">
      <c r="A16" s="1" t="s">
        <v>23</v>
      </c>
    </row>
    <row r="17" spans="1:1" x14ac:dyDescent="0.35">
      <c r="A17" s="1" t="s">
        <v>24</v>
      </c>
    </row>
    <row r="18" spans="1:1" x14ac:dyDescent="0.35">
      <c r="A18" s="1" t="s">
        <v>25</v>
      </c>
    </row>
    <row r="19" spans="1:1" x14ac:dyDescent="0.35">
      <c r="A19" s="1" t="s">
        <v>26</v>
      </c>
    </row>
    <row r="20" spans="1:1" x14ac:dyDescent="0.35">
      <c r="A20" s="1" t="s">
        <v>27</v>
      </c>
    </row>
    <row r="21" spans="1:1" x14ac:dyDescent="0.35">
      <c r="A21" s="1" t="s">
        <v>28</v>
      </c>
    </row>
    <row r="22" spans="1:1" x14ac:dyDescent="0.35">
      <c r="A22" s="1" t="s">
        <v>29</v>
      </c>
    </row>
    <row r="23" spans="1:1" x14ac:dyDescent="0.35">
      <c r="A23" s="1" t="s">
        <v>30</v>
      </c>
    </row>
    <row r="24" spans="1:1" x14ac:dyDescent="0.35">
      <c r="A24" s="1" t="s">
        <v>31</v>
      </c>
    </row>
    <row r="25" spans="1:1" x14ac:dyDescent="0.35">
      <c r="A25" s="1" t="s">
        <v>32</v>
      </c>
    </row>
    <row r="26" spans="1:1" x14ac:dyDescent="0.35">
      <c r="A26" s="1" t="s">
        <v>33</v>
      </c>
    </row>
    <row r="27" spans="1:1" x14ac:dyDescent="0.35">
      <c r="A27" s="1" t="s">
        <v>34</v>
      </c>
    </row>
    <row r="28" spans="1:1" x14ac:dyDescent="0.35">
      <c r="A28" s="1" t="s">
        <v>35</v>
      </c>
    </row>
    <row r="29" spans="1:1" x14ac:dyDescent="0.35">
      <c r="A29" s="1" t="s">
        <v>36</v>
      </c>
    </row>
    <row r="30" spans="1:1" x14ac:dyDescent="0.35">
      <c r="A30" s="1" t="s">
        <v>37</v>
      </c>
    </row>
    <row r="31" spans="1:1" x14ac:dyDescent="0.35">
      <c r="A31" s="1" t="s">
        <v>38</v>
      </c>
    </row>
    <row r="32" spans="1:1" x14ac:dyDescent="0.35">
      <c r="A32" s="1" t="s">
        <v>39</v>
      </c>
    </row>
    <row r="33" spans="1:1" x14ac:dyDescent="0.35">
      <c r="A33" s="1" t="s">
        <v>40</v>
      </c>
    </row>
    <row r="34" spans="1:1" x14ac:dyDescent="0.35">
      <c r="A34" s="1" t="s">
        <v>41</v>
      </c>
    </row>
    <row r="35" spans="1:1" x14ac:dyDescent="0.35">
      <c r="A35" s="1" t="s">
        <v>42</v>
      </c>
    </row>
    <row r="36" spans="1:1" x14ac:dyDescent="0.35">
      <c r="A36" s="1" t="s">
        <v>43</v>
      </c>
    </row>
    <row r="37" spans="1:1" x14ac:dyDescent="0.35">
      <c r="A37" s="1" t="s">
        <v>44</v>
      </c>
    </row>
    <row r="38" spans="1:1" x14ac:dyDescent="0.35">
      <c r="A38" s="1" t="s">
        <v>45</v>
      </c>
    </row>
    <row r="39" spans="1:1" x14ac:dyDescent="0.35">
      <c r="A39" s="1" t="s">
        <v>46</v>
      </c>
    </row>
    <row r="40" spans="1:1" x14ac:dyDescent="0.35">
      <c r="A40" s="1" t="s">
        <v>47</v>
      </c>
    </row>
    <row r="41" spans="1:1" x14ac:dyDescent="0.35">
      <c r="A41" s="1" t="s">
        <v>48</v>
      </c>
    </row>
    <row r="42" spans="1:1" x14ac:dyDescent="0.35">
      <c r="A42" s="1" t="s">
        <v>49</v>
      </c>
    </row>
    <row r="43" spans="1:1" x14ac:dyDescent="0.35">
      <c r="A43" s="1" t="s">
        <v>50</v>
      </c>
    </row>
    <row r="44" spans="1:1" x14ac:dyDescent="0.35">
      <c r="A44" s="1" t="s">
        <v>51</v>
      </c>
    </row>
    <row r="45" spans="1:1" x14ac:dyDescent="0.35">
      <c r="A45" s="1" t="s">
        <v>52</v>
      </c>
    </row>
    <row r="46" spans="1:1" x14ac:dyDescent="0.35">
      <c r="A46" s="1" t="s">
        <v>53</v>
      </c>
    </row>
    <row r="47" spans="1:1" x14ac:dyDescent="0.35">
      <c r="A47" s="1" t="s">
        <v>54</v>
      </c>
    </row>
    <row r="48" spans="1:1" x14ac:dyDescent="0.35">
      <c r="A48" s="1" t="s">
        <v>55</v>
      </c>
    </row>
    <row r="49" spans="1:1" x14ac:dyDescent="0.35">
      <c r="A49" s="1" t="s">
        <v>56</v>
      </c>
    </row>
    <row r="50" spans="1:1" x14ac:dyDescent="0.35">
      <c r="A50" s="1" t="s">
        <v>57</v>
      </c>
    </row>
    <row r="51" spans="1:1" x14ac:dyDescent="0.35">
      <c r="A51" s="1" t="s">
        <v>58</v>
      </c>
    </row>
    <row r="52" spans="1:1" x14ac:dyDescent="0.35">
      <c r="A52" s="1" t="s">
        <v>59</v>
      </c>
    </row>
    <row r="53" spans="1:1" x14ac:dyDescent="0.35">
      <c r="A53" s="1" t="s">
        <v>60</v>
      </c>
    </row>
    <row r="54" spans="1:1" x14ac:dyDescent="0.35">
      <c r="A54" s="1" t="s">
        <v>61</v>
      </c>
    </row>
    <row r="55" spans="1:1" x14ac:dyDescent="0.35">
      <c r="A55" s="1" t="s">
        <v>62</v>
      </c>
    </row>
    <row r="56" spans="1:1" x14ac:dyDescent="0.35">
      <c r="A56" s="1" t="s">
        <v>63</v>
      </c>
    </row>
    <row r="57" spans="1:1" x14ac:dyDescent="0.35">
      <c r="A57" s="1" t="s">
        <v>64</v>
      </c>
    </row>
    <row r="58" spans="1:1" x14ac:dyDescent="0.35">
      <c r="A58" s="1" t="s">
        <v>65</v>
      </c>
    </row>
    <row r="59" spans="1:1" x14ac:dyDescent="0.35">
      <c r="A59" s="1" t="s">
        <v>66</v>
      </c>
    </row>
  </sheetData>
  <sheetProtection select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6e73e70-8da9-4cdf-ad3d-bb5a5b31f7e2" xsi:nil="true"/>
    <lcf76f155ced4ddcb4097134ff3c332f xmlns="ac21467a-2607-45ec-8261-55e851c78946">
      <Terms xmlns="http://schemas.microsoft.com/office/infopath/2007/PartnerControls"/>
    </lcf76f155ced4ddcb4097134ff3c332f>
    <Identify_x0020_any_x0020_area_x0020_of_x0020_crossover_x003b__x0020_what_x0020_about_x0020_this_x0020_priority_x0020_area_x0020_has_x0020_potential_x0020_impact_x0020_on_x0020_your_x0020_priority_x0020_area_x003f_ xmlns="ac21467a-2607-45ec-8261-55e851c78946" xsi:nil="true"/>
    <Any_x0020_other_x0020_observations_x0020_or_x0020_concerns_x0020_you_x0020_want_x0020_to_x0020_share_x0020_with_x0020_this_x0020_priority_x0020_lead_x003f_ xmlns="ac21467a-2607-45ec-8261-55e851c78946" xsi:nil="true"/>
    <Have_x0020_you_x0020_or_x0020_any_x0020_of_x0020_your_x0020_jurisdictions_x0020_done_x0020_similar_x0020_work_x0020_that_x0020_you_x0020_want_x0020_to_x0020_elevate_x0020_for_x0020_this_x0020_team_x003f_ xmlns="ac21467a-2607-45ec-8261-55e851c7894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CF53642CFB8E429D735BE068C8D32E" ma:contentTypeVersion="" ma:contentTypeDescription="Create a new document." ma:contentTypeScope="" ma:versionID="58bb31c54cc78280f8e6f577954fd7a5">
  <xsd:schema xmlns:xsd="http://www.w3.org/2001/XMLSchema" xmlns:xs="http://www.w3.org/2001/XMLSchema" xmlns:p="http://schemas.microsoft.com/office/2006/metadata/properties" xmlns:ns2="ac21467a-2607-45ec-8261-55e851c78946" xmlns:ns3="96e73e70-8da9-4cdf-ad3d-bb5a5b31f7e2" targetNamespace="http://schemas.microsoft.com/office/2006/metadata/properties" ma:root="true" ma:fieldsID="3cd6fa35f0b812e49160ec4eea868e41" ns2:_="" ns3:_="">
    <xsd:import namespace="ac21467a-2607-45ec-8261-55e851c78946"/>
    <xsd:import namespace="96e73e70-8da9-4cdf-ad3d-bb5a5b31f7e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Identify_x0020_any_x0020_area_x0020_of_x0020_crossover_x003b__x0020_what_x0020_about_x0020_this_x0020_priority_x0020_area_x0020_has_x0020_potential_x0020_impact_x0020_on_x0020_your_x0020_priority_x0020_area_x003f_" minOccurs="0"/>
                <xsd:element ref="ns2:Have_x0020_you_x0020_or_x0020_any_x0020_of_x0020_your_x0020_jurisdictions_x0020_done_x0020_similar_x0020_work_x0020_that_x0020_you_x0020_want_x0020_to_x0020_elevate_x0020_for_x0020_this_x0020_team_x003f_" minOccurs="0"/>
                <xsd:element ref="ns2:Any_x0020_other_x0020_observations_x0020_or_x0020_concerns_x0020_you_x0020_want_x0020_to_x0020_share_x0020_with_x0020_this_x0020_priority_x0020_lead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21467a-2607-45ec-8261-55e851c789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dada7c3-aacb-455f-bd03-6005df5ea7e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Identify_x0020_any_x0020_area_x0020_of_x0020_crossover_x003b__x0020_what_x0020_about_x0020_this_x0020_priority_x0020_area_x0020_has_x0020_potential_x0020_impact_x0020_on_x0020_your_x0020_priority_x0020_area_x003f_" ma:index="24" nillable="true" ma:displayName="Identify any area of crossover; what about this priority area has potential impact on your priority area?" ma:internalName="Identify_x0020_any_x0020_area_x0020_of_x0020_crossover_x003b__x0020_what_x0020_about_x0020_this_x0020_priority_x0020_area_x0020_has_x0020_potential_x0020_impact_x0020_on_x0020_your_x0020_priority_x0020_area_x003f_">
      <xsd:simpleType>
        <xsd:restriction base="dms:Note">
          <xsd:maxLength value="255"/>
        </xsd:restriction>
      </xsd:simpleType>
    </xsd:element>
    <xsd:element name="Have_x0020_you_x0020_or_x0020_any_x0020_of_x0020_your_x0020_jurisdictions_x0020_done_x0020_similar_x0020_work_x0020_that_x0020_you_x0020_want_x0020_to_x0020_elevate_x0020_for_x0020_this_x0020_team_x003f_" ma:index="25" nillable="true" ma:displayName="Have you or any of your jurisdictions done similar work that you want to elevate for this team?" ma:internalName="Have_x0020_you_x0020_or_x0020_any_x0020_of_x0020_your_x0020_jurisdictions_x0020_done_x0020_similar_x0020_work_x0020_that_x0020_you_x0020_want_x0020_to_x0020_elevate_x0020_for_x0020_this_x0020_team_x003f_">
      <xsd:simpleType>
        <xsd:restriction base="dms:Note">
          <xsd:maxLength value="255"/>
        </xsd:restriction>
      </xsd:simpleType>
    </xsd:element>
    <xsd:element name="Any_x0020_other_x0020_observations_x0020_or_x0020_concerns_x0020_you_x0020_want_x0020_to_x0020_share_x0020_with_x0020_this_x0020_priority_x0020_lead_x003f_" ma:index="26" nillable="true" ma:displayName="Any other observations or concerns you want to share with this priority lead?" ma:internalName="Any_x0020_other_x0020_observations_x0020_or_x0020_concerns_x0020_you_x0020_want_x0020_to_x0020_share_x0020_with_x0020_this_x0020_priority_x0020_lead_x003f_">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6e73e70-8da9-4cdf-ad3d-bb5a5b31f7e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c82eed4a-d5c7-44be-a967-0ba4e71634d7}" ma:internalName="TaxCatchAll" ma:showField="CatchAllData" ma:web="96e73e70-8da9-4cdf-ad3d-bb5a5b31f7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4E23B9-FED8-42EF-9F7B-F33B306348C5}">
  <ds:schemaRefs>
    <ds:schemaRef ds:uri="http://www.w3.org/XML/1998/namespace"/>
    <ds:schemaRef ds:uri="http://purl.org/dc/terms/"/>
    <ds:schemaRef ds:uri="http://schemas.microsoft.com/office/2006/metadata/properties"/>
    <ds:schemaRef ds:uri="http://schemas.microsoft.com/office/2006/documentManagement/types"/>
    <ds:schemaRef ds:uri="http://purl.org/dc/elements/1.1/"/>
    <ds:schemaRef ds:uri="http://purl.org/dc/dcmitype/"/>
    <ds:schemaRef ds:uri="http://schemas.openxmlformats.org/package/2006/metadata/core-properties"/>
    <ds:schemaRef ds:uri="96e73e70-8da9-4cdf-ad3d-bb5a5b31f7e2"/>
    <ds:schemaRef ds:uri="http://schemas.microsoft.com/office/infopath/2007/PartnerControls"/>
    <ds:schemaRef ds:uri="ac21467a-2607-45ec-8261-55e851c78946"/>
  </ds:schemaRefs>
</ds:datastoreItem>
</file>

<file path=customXml/itemProps2.xml><?xml version="1.0" encoding="utf-8"?>
<ds:datastoreItem xmlns:ds="http://schemas.openxmlformats.org/officeDocument/2006/customXml" ds:itemID="{CF7B7E52-1E08-4DEE-9BB1-D614DE747D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21467a-2607-45ec-8261-55e851c78946"/>
    <ds:schemaRef ds:uri="96e73e70-8da9-4cdf-ad3d-bb5a5b31f7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952B398-6A99-4D31-8121-5E50060760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County Names to hide (2)</vt:lpstr>
      <vt:lpstr>Cover_Sheet2</vt:lpstr>
      <vt:lpstr>Fidelity</vt:lpstr>
      <vt:lpstr>Outcomes</vt:lpstr>
      <vt:lpstr>Outcomes Aggregate </vt:lpstr>
      <vt:lpstr>Fidelity Aggregate</vt:lpstr>
      <vt:lpstr>County Names to hide</vt:lpstr>
      <vt:lpstr>'County Names to hide (2)'!HomeVisitorsFilteredList</vt:lpstr>
      <vt:lpstr>HomeVisitorsFilteredList</vt:lpstr>
      <vt:lpstr>'County Names to hide (2)'!HV_FilteredList</vt:lpstr>
      <vt:lpstr>HV_FilteredList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Kya Barounis</dc:creator>
  <cp:lastModifiedBy>Kya Barounis</cp:lastModifiedBy>
  <dcterms:created xsi:type="dcterms:W3CDTF">2025-08-07T23:05:52Z</dcterms:created>
  <dcterms:modified xsi:type="dcterms:W3CDTF">2026-10-12T19:39:31Z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0x01010066CF53642CFB8E429D735BE068C8D32E</vt:lpwstr>
  </property>
  <property fmtid="{D5CDD505-2E9C-101B-9397-08002B2CF9AE}" pid="3" name="MediaServiceImageTags">
    <vt:lpwstr/>
  </property>
</Properties>
</file>